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eea1-my.sharepoint.com/personal/javier_esparrago_eea_europa_eu/Documents/GHG_projections/Templates/GovReg/2023 update/20230130/"/>
    </mc:Choice>
  </mc:AlternateContent>
  <xr:revisionPtr revIDLastSave="88" documentId="11_1DAE4B9F9162CF6FC6AD73CACFCDE53F074E4511" xr6:coauthVersionLast="47" xr6:coauthVersionMax="47" xr10:uidLastSave="{77A7E7C3-FC1D-42E2-8054-9AA7A1D286D6}"/>
  <bookViews>
    <workbookView xWindow="-120" yWindow="-120" windowWidth="25440" windowHeight="15390" xr2:uid="{00000000-000D-0000-FFFF-FFFF00000000}"/>
  </bookViews>
  <sheets>
    <sheet name="T2" sheetId="1" r:id="rId1"/>
    <sheet name="List" sheetId="2" state="hidden" r:id="rId2"/>
  </sheets>
  <externalReferences>
    <externalReference r:id="rId3"/>
  </externalReferences>
  <definedNames>
    <definedName name="ACategories" localSheetId="0">'T2'!#REF!</definedName>
    <definedName name="AGasUnits" localSheetId="0">'T2'!#REF!</definedName>
    <definedName name="AYears" localSheetId="0">'T2'!#REF!</definedName>
    <definedName name="BaseYear">'T2'!#REF!</definedName>
    <definedName name="CH4_GWP">[1]Control!$J$8</definedName>
    <definedName name="ddlMSList" comment="Used for country-dropdown">[1]List!$B$1:$B$34</definedName>
    <definedName name="FME_T2">'T2'!$B$15:$BI$71</definedName>
    <definedName name="FME_T2_RY_WAM">'T2'!$AH$14</definedName>
    <definedName name="FME_T2_RY_WEM">'T2'!$G$14</definedName>
    <definedName name="MS" localSheetId="0">[1]Control!$C$7</definedName>
    <definedName name="N2O_GWP">[1]Control!$J$7</definedName>
    <definedName name="NF3_GWP">[1]Control!$J$10</definedName>
    <definedName name="Scenario" localSheetId="0">'T2'!#REF!</definedName>
    <definedName name="SF6_GWP">[1]Control!$J$9</definedName>
    <definedName name="SubmissionYear" localSheetId="0">[1]Control!$C$7</definedName>
    <definedName name="Values" localSheetId="0">'T2'!#REF!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2" i="1" l="1"/>
  <c r="AD12" i="1"/>
  <c r="AC12" i="1"/>
  <c r="AB12" i="1"/>
  <c r="AA12" i="1"/>
  <c r="Z12" i="1"/>
  <c r="Y12" i="1"/>
  <c r="X12" i="1"/>
  <c r="AF12" i="1"/>
  <c r="BG12" i="1"/>
  <c r="BF12" i="1"/>
  <c r="BE12" i="1"/>
  <c r="BD12" i="1"/>
  <c r="BB12" i="1"/>
  <c r="BA12" i="1"/>
  <c r="AZ12" i="1"/>
  <c r="AY12" i="1"/>
  <c r="BC12" i="1" l="1"/>
  <c r="AH14" i="1"/>
  <c r="F2" i="2"/>
  <c r="C10" i="2" l="1"/>
  <c r="C6" i="2"/>
  <c r="C2" i="2"/>
  <c r="C9" i="2"/>
  <c r="C5" i="2"/>
  <c r="C8" i="2"/>
  <c r="C4" i="2"/>
  <c r="C7" i="2"/>
  <c r="C3" i="2"/>
  <c r="AH12" i="1"/>
  <c r="G12" i="1"/>
  <c r="BH12" i="1" l="1"/>
  <c r="AW12" i="1"/>
  <c r="AV12" i="1"/>
  <c r="AU12" i="1"/>
  <c r="AT12" i="1"/>
  <c r="AR12" i="1"/>
  <c r="AQ12" i="1"/>
  <c r="AP12" i="1"/>
  <c r="AO12" i="1"/>
  <c r="AM12" i="1"/>
  <c r="AL12" i="1"/>
  <c r="AK12" i="1"/>
  <c r="AJ12" i="1"/>
  <c r="V12" i="1"/>
  <c r="U12" i="1"/>
  <c r="T12" i="1"/>
  <c r="S12" i="1"/>
  <c r="AN12" i="1"/>
  <c r="AS12" i="1"/>
  <c r="AX12" i="1"/>
  <c r="AI12" i="1"/>
  <c r="AG12" i="1"/>
  <c r="Q12" i="1"/>
  <c r="P12" i="1"/>
  <c r="O12" i="1"/>
  <c r="N12" i="1"/>
  <c r="L12" i="1"/>
  <c r="K12" i="1"/>
  <c r="J12" i="1"/>
  <c r="I12" i="1"/>
  <c r="M12" i="1"/>
  <c r="R12" i="1"/>
  <c r="W12" i="1"/>
  <c r="H12" i="1"/>
</calcChain>
</file>

<file path=xl/sharedStrings.xml><?xml version="1.0" encoding="utf-8"?>
<sst xmlns="http://schemas.openxmlformats.org/spreadsheetml/2006/main" count="165" uniqueCount="134">
  <si>
    <r>
      <rPr>
        <b/>
        <sz val="20"/>
        <color rgb="FF06728C"/>
        <rFont val="Calibri"/>
        <family val="2"/>
      </rPr>
      <t xml:space="preserve">Article 38 Reporting on national projections </t>
    </r>
    <r>
      <rPr>
        <sz val="11"/>
        <color rgb="FF06728C"/>
        <rFont val="Calibri"/>
        <family val="2"/>
      </rPr>
      <t xml:space="preserve">
</t>
    </r>
    <r>
      <rPr>
        <b/>
        <sz val="15"/>
        <color rgb="FF06728C"/>
        <rFont val="Calibri"/>
        <family val="2"/>
      </rPr>
      <t>Annex XXV - Table 2:</t>
    </r>
    <r>
      <rPr>
        <sz val="15"/>
        <color rgb="FF06728C"/>
        <rFont val="Calibri"/>
        <family val="2"/>
      </rPr>
      <t xml:space="preserve"> Indicators to monitor and evaluate projected progress of policies and measures, if used</t>
    </r>
  </si>
  <si>
    <r>
      <t xml:space="preserve">Instructions </t>
    </r>
    <r>
      <rPr>
        <sz val="14"/>
        <rFont val="Calibri"/>
        <family val="2"/>
        <scheme val="minor"/>
      </rPr>
      <t>(click the '+'  in the left)</t>
    </r>
    <r>
      <rPr>
        <b/>
        <sz val="14"/>
        <rFont val="Calibri"/>
        <family val="2"/>
        <scheme val="minor"/>
      </rPr>
      <t>:</t>
    </r>
  </si>
  <si>
    <t>Unfold the template by clicking the framed '+' icons.</t>
  </si>
  <si>
    <r>
      <t xml:space="preserve">Select base years in cell </t>
    </r>
    <r>
      <rPr>
        <b/>
        <sz val="11"/>
        <color rgb="FF636363"/>
        <rFont val="Calibri"/>
        <family val="2"/>
        <scheme val="minor"/>
      </rPr>
      <t>G14</t>
    </r>
  </si>
  <si>
    <t>Fill the template using your data</t>
  </si>
  <si>
    <t>Detailed help to fill the table is available in the guidance document</t>
  </si>
  <si>
    <t>Submission year</t>
  </si>
  <si>
    <t>Member State</t>
  </si>
  <si>
    <t>Select country</t>
  </si>
  <si>
    <t>Indicator</t>
  </si>
  <si>
    <t>Unit</t>
  </si>
  <si>
    <t>Guidance_definition</t>
  </si>
  <si>
    <t>Guidance_source</t>
  </si>
  <si>
    <t>Used</t>
  </si>
  <si>
    <t>Comments</t>
  </si>
  <si>
    <t>Indicator/ numerator/denominator</t>
  </si>
  <si>
    <t>Guidance / definition</t>
  </si>
  <si>
    <t>Guidance / source</t>
  </si>
  <si>
    <t>Indicator used (Yes / No)</t>
  </si>
  <si>
    <t>With existing measures (WEM)</t>
  </si>
  <si>
    <t>With additional measures (WAM)</t>
  </si>
  <si>
    <t>Select base year</t>
  </si>
  <si>
    <r>
      <t xml:space="preserve">2026 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</si>
  <si>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2027 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</si>
  <si>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2028 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</si>
  <si>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2029 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</si>
  <si>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2031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</si>
  <si>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2032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</si>
  <si>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2033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</si>
  <si>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2034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</si>
  <si>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2036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</si>
  <si>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2037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</si>
  <si>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2038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</si>
  <si>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2039
</t>
    </r>
    <r>
      <rPr>
        <b/>
        <sz val="7"/>
        <color theme="0"/>
        <rFont val="Calibri"/>
        <family val="2"/>
        <scheme val="minor"/>
      </rPr>
      <t>(optional)</t>
    </r>
  </si>
  <si>
    <t>Carbon Intensity of the overall economy</t>
  </si>
  <si>
    <t>tCO2eq/GDP</t>
  </si>
  <si>
    <t>EUR (2016); Carbon intensity to be calculated
with GDP as defined by Eurostat</t>
  </si>
  <si>
    <t>GHG intensity of domestic power and heat generation</t>
  </si>
  <si>
    <t>tCO2/MWh</t>
  </si>
  <si>
    <t>MWh of gross electricity and heat generation as defined by Eurostat</t>
  </si>
  <si>
    <t>GHG intensity of final energy consumption by sector</t>
  </si>
  <si>
    <t>Industry</t>
  </si>
  <si>
    <t>tCO2eq/toe</t>
  </si>
  <si>
    <t>Residential</t>
  </si>
  <si>
    <t>Tertiary</t>
  </si>
  <si>
    <t>Transport</t>
  </si>
  <si>
    <t>Passenger transport (when available)</t>
  </si>
  <si>
    <t>Freight transport (when available)</t>
  </si>
  <si>
    <t>Use lines below for each additional indicator</t>
  </si>
  <si>
    <t>Choose MS</t>
  </si>
  <si>
    <t>Select Yes / No</t>
  </si>
  <si>
    <t>Austria</t>
  </si>
  <si>
    <t>AT</t>
  </si>
  <si>
    <t>Current year</t>
  </si>
  <si>
    <t>yes</t>
  </si>
  <si>
    <t>Belgium</t>
  </si>
  <si>
    <t>BE</t>
  </si>
  <si>
    <t>no</t>
  </si>
  <si>
    <t>Bulgaria</t>
  </si>
  <si>
    <t>BG</t>
  </si>
  <si>
    <t>Switzerland</t>
  </si>
  <si>
    <t>CH</t>
  </si>
  <si>
    <t>Cyprus</t>
  </si>
  <si>
    <t>CY</t>
  </si>
  <si>
    <t>Czechia</t>
  </si>
  <si>
    <t>CZ</t>
  </si>
  <si>
    <t>Germany</t>
  </si>
  <si>
    <t>DE</t>
  </si>
  <si>
    <t>Denmark</t>
  </si>
  <si>
    <t>DK</t>
  </si>
  <si>
    <t>Estonia</t>
  </si>
  <si>
    <t>EE</t>
  </si>
  <si>
    <t>Greece</t>
  </si>
  <si>
    <t>EL</t>
  </si>
  <si>
    <t>Spain</t>
  </si>
  <si>
    <t>ES</t>
  </si>
  <si>
    <t>Finland</t>
  </si>
  <si>
    <t>FI</t>
  </si>
  <si>
    <t>France</t>
  </si>
  <si>
    <t>FR</t>
  </si>
  <si>
    <t>Croatia</t>
  </si>
  <si>
    <t>HR</t>
  </si>
  <si>
    <t>Hungary</t>
  </si>
  <si>
    <t>HU</t>
  </si>
  <si>
    <t>Ireland</t>
  </si>
  <si>
    <t>IE</t>
  </si>
  <si>
    <t>Iceland</t>
  </si>
  <si>
    <t>IS</t>
  </si>
  <si>
    <t>Italy</t>
  </si>
  <si>
    <t>IT</t>
  </si>
  <si>
    <t>Liechtenstein</t>
  </si>
  <si>
    <t>LI</t>
  </si>
  <si>
    <t>Lithuania</t>
  </si>
  <si>
    <t>LT</t>
  </si>
  <si>
    <t>Luxembourg</t>
  </si>
  <si>
    <t>LU</t>
  </si>
  <si>
    <t>Latvia</t>
  </si>
  <si>
    <t>LV</t>
  </si>
  <si>
    <t>Malta</t>
  </si>
  <si>
    <t>MT</t>
  </si>
  <si>
    <t>Netherlands</t>
  </si>
  <si>
    <t>NL</t>
  </si>
  <si>
    <t>Norway</t>
  </si>
  <si>
    <t>NO</t>
  </si>
  <si>
    <t>Poland</t>
  </si>
  <si>
    <t>PL</t>
  </si>
  <si>
    <t>Portugal</t>
  </si>
  <si>
    <t>PT</t>
  </si>
  <si>
    <t>Romania</t>
  </si>
  <si>
    <t>RO</t>
  </si>
  <si>
    <t>Sweden</t>
  </si>
  <si>
    <t>SE</t>
  </si>
  <si>
    <t>Slovenia</t>
  </si>
  <si>
    <t>SI</t>
  </si>
  <si>
    <t>Slovakia</t>
  </si>
  <si>
    <t>SK</t>
  </si>
  <si>
    <t>Turkey</t>
  </si>
  <si>
    <t>TR</t>
  </si>
  <si>
    <r>
      <t xml:space="preserve">2041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</si>
  <si>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2042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</si>
  <si>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2043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</si>
  <si>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2044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</si>
  <si>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2046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</si>
  <si>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2047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</si>
  <si>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2048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</si>
  <si>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2049
</t>
    </r>
    <r>
      <rPr>
        <b/>
        <sz val="7"/>
        <color theme="0"/>
        <rFont val="Calibri"/>
        <family val="2"/>
        <scheme val="minor"/>
      </rPr>
      <t>(optional)</t>
    </r>
  </si>
  <si>
    <t>Base year options - from the current year to the current year -8 (C2:C12)</t>
  </si>
  <si>
    <t>Template version:</t>
  </si>
  <si>
    <t>v2.0</t>
  </si>
  <si>
    <t>FME version:</t>
  </si>
  <si>
    <t>Release:</t>
  </si>
  <si>
    <r>
      <rPr>
        <u/>
        <sz val="11"/>
        <color rgb="FF636363"/>
        <rFont val="Calibri"/>
        <family val="2"/>
        <scheme val="minor"/>
      </rPr>
      <t>Do not</t>
    </r>
    <r>
      <rPr>
        <sz val="11"/>
        <color rgb="FF636363"/>
        <rFont val="Calibri"/>
        <family val="2"/>
        <scheme val="minor"/>
      </rPr>
      <t xml:space="preserve"> insert rows or columns. Please leave blank the indicators that are not relevant to you and add new indicators using the blank rows at the end of the table.</t>
    </r>
  </si>
  <si>
    <t>Log</t>
  </si>
  <si>
    <t>Added columns for years 2041-2049. Added FME versioning.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</si>
</sst>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EUR]\ 0_);\([$EUR]\ 0\)"/>
  </numFmts>
  <fonts count="2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636363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6728C"/>
      <name val="Calibri"/>
      <family val="2"/>
    </font>
    <font>
      <b/>
      <sz val="20"/>
      <color rgb="FF06728C"/>
      <name val="Calibri"/>
      <family val="2"/>
    </font>
    <font>
      <sz val="9"/>
      <color theme="0" tint="-0.34998626667073579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u/>
      <sz val="11"/>
      <color rgb="FF636363"/>
      <name val="Calibri"/>
      <family val="2"/>
      <scheme val="minor"/>
    </font>
    <font>
      <b/>
      <sz val="15"/>
      <color rgb="FF06728C"/>
      <name val="Calibri"/>
      <family val="2"/>
    </font>
    <font>
      <sz val="15"/>
      <color rgb="FF06728C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7"/>
      <color theme="0"/>
      <name val="Calibri"/>
      <family val="2"/>
      <scheme val="minor"/>
    </font>
    <font>
      <sz val="9"/>
      <color theme="6"/>
      <name val="Calibri"/>
      <family val="2"/>
      <scheme val="minor"/>
    </font>
    <font>
      <b/>
      <sz val="11"/>
      <color rgb="FF636363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8"/>
      <color theme="0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6728C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 applyAlignment="1">
      <alignment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0" fillId="2" borderId="0" xfId="0" applyFill="1"/>
    <xf numFmtId="0" fontId="5" fillId="2" borderId="0" xfId="0" applyFont="1" applyFill="1" applyAlignment="1">
      <alignment horizontal="left" vertical="top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left" vertical="top" shrinkToFit="1"/>
    </xf>
    <xf numFmtId="0" fontId="2" fillId="2" borderId="0" xfId="0" applyFont="1" applyFill="1" applyAlignment="1">
      <alignment vertical="top" wrapText="1"/>
    </xf>
    <xf numFmtId="0" fontId="10" fillId="0" borderId="0" xfId="0" applyFont="1"/>
    <xf numFmtId="0" fontId="5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0" xfId="0" applyFont="1" applyFill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11" fillId="2" borderId="0" xfId="0" applyFont="1" applyFill="1" applyAlignment="1">
      <alignment horizontal="left" vertical="top"/>
    </xf>
    <xf numFmtId="0" fontId="17" fillId="3" borderId="5" xfId="0" applyFont="1" applyFill="1" applyBorder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top" wrapText="1"/>
    </xf>
    <xf numFmtId="0" fontId="17" fillId="3" borderId="3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9" fillId="2" borderId="0" xfId="0" applyFont="1" applyFill="1" applyAlignment="1">
      <alignment horizontal="left" vertical="top"/>
    </xf>
    <xf numFmtId="0" fontId="19" fillId="0" borderId="0" xfId="0" applyFont="1" applyAlignment="1">
      <alignment vertical="top"/>
    </xf>
    <xf numFmtId="0" fontId="19" fillId="0" borderId="9" xfId="0" applyFont="1" applyBorder="1" applyAlignment="1">
      <alignment vertical="top"/>
    </xf>
    <xf numFmtId="0" fontId="16" fillId="0" borderId="0" xfId="0" applyFont="1"/>
    <xf numFmtId="0" fontId="17" fillId="3" borderId="1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7" fillId="3" borderId="16" xfId="0" applyFont="1" applyFill="1" applyBorder="1" applyAlignment="1">
      <alignment horizontal="center" vertical="center" wrapText="1"/>
    </xf>
    <xf numFmtId="0" fontId="18" fillId="2" borderId="13" xfId="0" applyFont="1" applyFill="1" applyBorder="1"/>
    <xf numFmtId="0" fontId="7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left" vertical="top" indent="1"/>
    </xf>
    <xf numFmtId="0" fontId="6" fillId="2" borderId="13" xfId="0" applyFont="1" applyFill="1" applyBorder="1" applyAlignment="1">
      <alignment vertical="top" wrapText="1"/>
    </xf>
    <xf numFmtId="0" fontId="6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indent="1"/>
    </xf>
    <xf numFmtId="0" fontId="21" fillId="2" borderId="13" xfId="0" applyFont="1" applyFill="1" applyBorder="1" applyAlignment="1">
      <alignment horizontal="left" vertical="top" indent="1"/>
    </xf>
    <xf numFmtId="0" fontId="10" fillId="2" borderId="0" xfId="0" applyFont="1" applyFill="1"/>
    <xf numFmtId="0" fontId="23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left" vertical="top" wrapText="1"/>
    </xf>
    <xf numFmtId="0" fontId="6" fillId="2" borderId="24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wrapText="1"/>
    </xf>
    <xf numFmtId="0" fontId="23" fillId="2" borderId="25" xfId="0" applyFont="1" applyFill="1" applyBorder="1" applyAlignment="1">
      <alignment horizontal="center" vertical="center"/>
    </xf>
    <xf numFmtId="0" fontId="1" fillId="5" borderId="0" xfId="0" applyFont="1" applyFill="1"/>
    <xf numFmtId="0" fontId="25" fillId="0" borderId="0" xfId="0" applyFont="1"/>
    <xf numFmtId="1" fontId="0" fillId="6" borderId="0" xfId="0" applyNumberFormat="1" applyFill="1"/>
    <xf numFmtId="0" fontId="26" fillId="0" borderId="0" xfId="0" applyFont="1"/>
    <xf numFmtId="0" fontId="27" fillId="2" borderId="0" xfId="0" applyFont="1" applyFill="1"/>
    <xf numFmtId="0" fontId="27" fillId="2" borderId="0" xfId="0" applyFont="1" applyFill="1" applyAlignment="1">
      <alignment horizontal="right"/>
    </xf>
    <xf numFmtId="14" fontId="27" fillId="2" borderId="0" xfId="0" applyNumberFormat="1" applyFont="1" applyFill="1" applyAlignment="1">
      <alignment horizontal="right"/>
    </xf>
    <xf numFmtId="14" fontId="0" fillId="0" borderId="0" xfId="0" applyNumberFormat="1"/>
    <xf numFmtId="0" fontId="17" fillId="3" borderId="19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top" wrapText="1"/>
    </xf>
    <xf numFmtId="0" fontId="17" fillId="3" borderId="17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</cellXfs>
  <cellStyles count="2">
    <cellStyle name="Migliaia" xfId="1" xr:uid="{00000000-0005-0000-0000-000000000000}"/>
    <cellStyle name="Normal" xfId="0" builtinId="0"/>
  </cellStyles>
  <dxfs count="1">
    <dxf>
      <font>
        <color rgb="FFD00000"/>
      </font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D00000"/>
      <color rgb="FFFFFF99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a1.sharepoint.com/teams/mmrghgprojections/Shared%20Documents/2021/GovReg%20-%20Templates/GovReg_GHGprojections_T1a_T1b_T5a_T5b_draft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nalReadMe"/>
      <sheetName val="InternalQA_QC_RULES"/>
      <sheetName val="Control"/>
      <sheetName val="Table1a"/>
      <sheetName val="T1a_QAQC(1)"/>
      <sheetName val="T1a_QAQC(2)"/>
      <sheetName val="T1a_QAQC(3)"/>
      <sheetName val="T1a_QAQC(4)"/>
      <sheetName val="Table1b"/>
      <sheetName val="T1b_QAQC(1)"/>
      <sheetName val="T1b_QAQC(4)"/>
      <sheetName val="Table5a"/>
      <sheetName val="T5a_QAQC(1)"/>
      <sheetName val="T5a_QAQC(3)"/>
      <sheetName val="T5a_QAQC(4)"/>
      <sheetName val="Table5b"/>
      <sheetName val="List"/>
    </sheetNames>
    <sheetDataSet>
      <sheetData sheetId="0"/>
      <sheetData sheetId="1"/>
      <sheetData sheetId="2">
        <row r="7">
          <cell r="C7">
            <v>2021</v>
          </cell>
          <cell r="J7">
            <v>298</v>
          </cell>
        </row>
        <row r="8">
          <cell r="J8">
            <v>25</v>
          </cell>
        </row>
        <row r="9">
          <cell r="J9">
            <v>22800</v>
          </cell>
        </row>
        <row r="10">
          <cell r="J10">
            <v>17200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B1" t="str">
            <v>Select country</v>
          </cell>
        </row>
        <row r="2">
          <cell r="B2" t="str">
            <v>AT</v>
          </cell>
        </row>
        <row r="3">
          <cell r="B3" t="str">
            <v>BE</v>
          </cell>
        </row>
        <row r="4">
          <cell r="B4" t="str">
            <v>BG</v>
          </cell>
        </row>
        <row r="5">
          <cell r="B5" t="str">
            <v>CH</v>
          </cell>
        </row>
        <row r="6">
          <cell r="B6" t="str">
            <v>CY</v>
          </cell>
        </row>
        <row r="7">
          <cell r="B7" t="str">
            <v>CZ</v>
          </cell>
        </row>
        <row r="8">
          <cell r="B8" t="str">
            <v>DE</v>
          </cell>
        </row>
        <row r="9">
          <cell r="B9" t="str">
            <v>DK</v>
          </cell>
        </row>
        <row r="10">
          <cell r="B10" t="str">
            <v>EE</v>
          </cell>
        </row>
        <row r="11">
          <cell r="B11" t="str">
            <v>EL</v>
          </cell>
        </row>
        <row r="12">
          <cell r="B12" t="str">
            <v>ES</v>
          </cell>
        </row>
        <row r="13">
          <cell r="B13" t="str">
            <v>FI</v>
          </cell>
        </row>
        <row r="14">
          <cell r="B14" t="str">
            <v>FR</v>
          </cell>
        </row>
        <row r="15">
          <cell r="B15" t="str">
            <v>HR</v>
          </cell>
        </row>
        <row r="16">
          <cell r="B16" t="str">
            <v>HU</v>
          </cell>
        </row>
        <row r="17">
          <cell r="B17" t="str">
            <v>IE</v>
          </cell>
        </row>
        <row r="18">
          <cell r="B18" t="str">
            <v>IS</v>
          </cell>
        </row>
        <row r="19">
          <cell r="B19" t="str">
            <v>IT</v>
          </cell>
        </row>
        <row r="20">
          <cell r="B20" t="str">
            <v>LI</v>
          </cell>
        </row>
        <row r="21">
          <cell r="B21" t="str">
            <v>LT</v>
          </cell>
        </row>
        <row r="22">
          <cell r="B22" t="str">
            <v>LU</v>
          </cell>
        </row>
        <row r="23">
          <cell r="B23" t="str">
            <v>LV</v>
          </cell>
        </row>
        <row r="24">
          <cell r="B24" t="str">
            <v>MT</v>
          </cell>
        </row>
        <row r="25">
          <cell r="B25" t="str">
            <v>NL</v>
          </cell>
        </row>
        <row r="26">
          <cell r="B26" t="str">
            <v>NO</v>
          </cell>
        </row>
        <row r="27">
          <cell r="B27" t="str">
            <v>PL</v>
          </cell>
        </row>
        <row r="28">
          <cell r="B28" t="str">
            <v>PT</v>
          </cell>
        </row>
        <row r="29">
          <cell r="B29" t="str">
            <v>RO</v>
          </cell>
        </row>
        <row r="30">
          <cell r="B30" t="str">
            <v>SE</v>
          </cell>
        </row>
        <row r="31">
          <cell r="B31" t="str">
            <v>SI</v>
          </cell>
        </row>
        <row r="32">
          <cell r="B32" t="str">
            <v>SK</v>
          </cell>
        </row>
        <row r="33">
          <cell r="B33" t="str">
            <v>TR</v>
          </cell>
        </row>
        <row r="34">
          <cell r="B34" t="str">
            <v>UK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0"/>
  <sheetViews>
    <sheetView tabSelected="1" zoomScaleNormal="100" workbookViewId="0"/>
  </sheetViews>
  <sheetFormatPr defaultColWidth="9.28515625" defaultRowHeight="15" outlineLevelRow="1" outlineLevelCol="1" x14ac:dyDescent="0.25"/>
  <cols>
    <col min="1" max="1" width="3.7109375" customWidth="1"/>
    <col min="2" max="2" width="40" customWidth="1"/>
    <col min="3" max="3" width="10.7109375" customWidth="1"/>
    <col min="4" max="4" width="30.7109375" customWidth="1"/>
    <col min="5" max="5" width="13.7109375" customWidth="1"/>
    <col min="6" max="6" width="12.5703125" customWidth="1"/>
    <col min="7" max="7" width="9.28515625" customWidth="1"/>
    <col min="8" max="8" width="6.140625" customWidth="1"/>
    <col min="9" max="12" width="6.7109375" hidden="1" customWidth="1" outlineLevel="1"/>
    <col min="13" max="13" width="6.7109375" customWidth="1" collapsed="1"/>
    <col min="14" max="17" width="6.7109375" hidden="1" customWidth="1" outlineLevel="1"/>
    <col min="18" max="18" width="6.7109375" customWidth="1" collapsed="1"/>
    <col min="19" max="22" width="6.7109375" hidden="1" customWidth="1" outlineLevel="1"/>
    <col min="23" max="23" width="6.7109375" customWidth="1" collapsed="1"/>
    <col min="24" max="24" width="9.28515625" hidden="1" customWidth="1" outlineLevel="1"/>
    <col min="25" max="25" width="8.7109375" hidden="1" customWidth="1" outlineLevel="1"/>
    <col min="26" max="26" width="8.5703125" hidden="1" customWidth="1" outlineLevel="1"/>
    <col min="27" max="27" width="9.28515625" hidden="1" customWidth="1" outlineLevel="1"/>
    <col min="28" max="28" width="6.7109375" customWidth="1" collapsed="1"/>
    <col min="29" max="29" width="8.85546875" hidden="1" customWidth="1" outlineLevel="1"/>
    <col min="30" max="30" width="8.42578125" hidden="1" customWidth="1" outlineLevel="1"/>
    <col min="31" max="31" width="9.28515625" hidden="1" customWidth="1" outlineLevel="1"/>
    <col min="32" max="32" width="8.5703125" hidden="1" customWidth="1" outlineLevel="1"/>
    <col min="33" max="33" width="6.7109375" customWidth="1" collapsed="1"/>
    <col min="34" max="34" width="9.5703125" customWidth="1"/>
    <col min="35" max="35" width="6.42578125" customWidth="1"/>
    <col min="36" max="36" width="6.85546875" hidden="1" customWidth="1" outlineLevel="1"/>
    <col min="37" max="37" width="7" hidden="1" customWidth="1" outlineLevel="1"/>
    <col min="38" max="38" width="8.28515625" hidden="1" customWidth="1" outlineLevel="1"/>
    <col min="39" max="39" width="7.85546875" hidden="1" customWidth="1" outlineLevel="1"/>
    <col min="40" max="40" width="7" customWidth="1" collapsed="1"/>
    <col min="41" max="41" width="9.28515625" hidden="1" customWidth="1" outlineLevel="1"/>
    <col min="42" max="42" width="8.7109375" hidden="1" customWidth="1" outlineLevel="1"/>
    <col min="43" max="43" width="8.5703125" hidden="1" customWidth="1" outlineLevel="1"/>
    <col min="44" max="44" width="9.28515625" hidden="1" customWidth="1" outlineLevel="1"/>
    <col min="45" max="45" width="6.7109375" customWidth="1" collapsed="1"/>
    <col min="46" max="46" width="8.85546875" hidden="1" customWidth="1" outlineLevel="1"/>
    <col min="47" max="47" width="8.42578125" hidden="1" customWidth="1" outlineLevel="1"/>
    <col min="48" max="48" width="9.28515625" hidden="1" customWidth="1" outlineLevel="1"/>
    <col min="49" max="49" width="8.5703125" hidden="1" customWidth="1" outlineLevel="1"/>
    <col min="50" max="50" width="6.7109375" customWidth="1" collapsed="1"/>
    <col min="51" max="51" width="9.28515625" hidden="1" customWidth="1" outlineLevel="1"/>
    <col min="52" max="52" width="8.7109375" hidden="1" customWidth="1" outlineLevel="1"/>
    <col min="53" max="53" width="8.5703125" hidden="1" customWidth="1" outlineLevel="1"/>
    <col min="54" max="54" width="9.28515625" hidden="1" customWidth="1" outlineLevel="1"/>
    <col min="55" max="55" width="6.7109375" customWidth="1" collapsed="1"/>
    <col min="56" max="56" width="8.85546875" hidden="1" customWidth="1" outlineLevel="1"/>
    <col min="57" max="57" width="8.42578125" hidden="1" customWidth="1" outlineLevel="1"/>
    <col min="58" max="58" width="9.28515625" hidden="1" customWidth="1" outlineLevel="1"/>
    <col min="59" max="59" width="8.5703125" hidden="1" customWidth="1" outlineLevel="1"/>
    <col min="60" max="60" width="6.7109375" customWidth="1" collapsed="1"/>
    <col min="61" max="61" width="51.7109375" customWidth="1"/>
    <col min="62" max="62" width="8.28515625" customWidth="1"/>
    <col min="63" max="63" width="8" customWidth="1"/>
    <col min="64" max="64" width="9.42578125" customWidth="1"/>
    <col min="65" max="68" width="8" customWidth="1"/>
  </cols>
  <sheetData>
    <row r="1" spans="1:80" ht="14.65" customHeight="1" x14ac:dyDescent="0.25">
      <c r="A1" s="1"/>
      <c r="B1" s="64" t="s">
        <v>0</v>
      </c>
      <c r="C1" s="64"/>
      <c r="D1" s="64"/>
      <c r="E1" s="64"/>
      <c r="F1" s="64"/>
      <c r="G1" s="64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1:80" ht="51" customHeight="1" x14ac:dyDescent="0.25">
      <c r="A2" s="1"/>
      <c r="B2" s="64"/>
      <c r="C2" s="64"/>
      <c r="D2" s="64"/>
      <c r="E2" s="64"/>
      <c r="F2" s="64"/>
      <c r="G2" s="64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1"/>
      <c r="BJ2" s="10"/>
      <c r="BK2" s="10"/>
      <c r="BL2" s="10"/>
      <c r="BM2" s="10"/>
      <c r="BN2" s="10"/>
      <c r="BO2" s="10"/>
      <c r="BP2" s="10"/>
      <c r="BQ2" s="10"/>
      <c r="BR2" s="10"/>
    </row>
    <row r="3" spans="1:80" ht="18" customHeight="1" x14ac:dyDescent="0.25">
      <c r="A3" s="1"/>
      <c r="B3" s="22" t="s">
        <v>1</v>
      </c>
      <c r="C3" s="2"/>
      <c r="D3" s="2"/>
      <c r="E3" s="2"/>
      <c r="F3" s="2"/>
      <c r="G3" s="2"/>
      <c r="H3" s="2"/>
      <c r="J3" s="25"/>
      <c r="K3" s="25"/>
      <c r="L3" s="25"/>
      <c r="M3" s="2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"/>
      <c r="BI3" s="1"/>
      <c r="BJ3" s="10"/>
      <c r="BK3" s="10"/>
      <c r="BL3" s="10"/>
      <c r="BM3" s="10"/>
      <c r="BN3" s="10"/>
      <c r="BO3" s="10"/>
      <c r="BP3" s="10"/>
      <c r="BQ3" s="10"/>
      <c r="BR3" s="10"/>
    </row>
    <row r="4" spans="1:80" ht="13.9" hidden="1" customHeight="1" outlineLevel="1" x14ac:dyDescent="0.25">
      <c r="A4" s="1"/>
      <c r="B4" s="3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1"/>
      <c r="BJ4" s="10"/>
      <c r="BK4" s="10"/>
      <c r="BL4" s="10"/>
      <c r="BM4" s="10"/>
      <c r="BN4" s="10"/>
      <c r="BO4" s="10"/>
      <c r="BP4" s="10"/>
      <c r="BQ4" s="10"/>
      <c r="BR4" s="10"/>
    </row>
    <row r="5" spans="1:80" ht="13.9" hidden="1" customHeight="1" outlineLevel="1" x14ac:dyDescent="0.25">
      <c r="A5" s="1"/>
      <c r="B5" s="3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1"/>
      <c r="BJ5" s="10"/>
      <c r="BK5" s="10"/>
      <c r="BL5" s="10"/>
      <c r="BM5" s="10"/>
      <c r="BN5" s="10"/>
      <c r="BO5" s="10"/>
      <c r="BP5" s="10"/>
      <c r="BQ5" s="10"/>
      <c r="BR5" s="10"/>
    </row>
    <row r="6" spans="1:80" ht="13.9" hidden="1" customHeight="1" outlineLevel="1" x14ac:dyDescent="0.25">
      <c r="A6" s="1"/>
      <c r="B6" s="3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1"/>
      <c r="BJ6" s="10"/>
      <c r="BK6" s="10"/>
      <c r="BL6" s="10"/>
      <c r="BM6" s="10"/>
      <c r="BN6" s="10"/>
      <c r="BO6" s="10"/>
      <c r="BP6" s="10"/>
      <c r="BQ6" s="10"/>
      <c r="BR6" s="10"/>
    </row>
    <row r="7" spans="1:80" ht="13.9" hidden="1" customHeight="1" outlineLevel="1" x14ac:dyDescent="0.25">
      <c r="A7" s="1"/>
      <c r="B7" s="3" t="s">
        <v>131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1"/>
      <c r="BJ7" s="10"/>
      <c r="BK7" s="10"/>
      <c r="BL7" s="10"/>
      <c r="BM7" s="10"/>
      <c r="BN7" s="10"/>
      <c r="BO7" s="10"/>
      <c r="BP7" s="10"/>
      <c r="BQ7" s="10"/>
      <c r="BR7" s="10"/>
    </row>
    <row r="8" spans="1:80" ht="14.65" hidden="1" customHeight="1" outlineLevel="1" x14ac:dyDescent="0.25">
      <c r="A8" s="1"/>
      <c r="B8" s="3" t="s">
        <v>5</v>
      </c>
      <c r="C8" s="2"/>
      <c r="D8" s="2"/>
      <c r="E8" s="33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1"/>
      <c r="BJ8" s="10"/>
      <c r="BK8" s="10"/>
      <c r="BL8" s="10"/>
      <c r="BM8" s="10"/>
      <c r="BN8" s="10"/>
      <c r="BO8" s="10"/>
      <c r="BP8" s="10"/>
      <c r="BQ8" s="10"/>
      <c r="BR8" s="10"/>
    </row>
    <row r="9" spans="1:80" s="11" customFormat="1" ht="16.149999999999999" customHeight="1" collapsed="1" x14ac:dyDescent="0.2"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2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</row>
    <row r="10" spans="1:80" s="11" customFormat="1" ht="16.149999999999999" customHeight="1" x14ac:dyDescent="0.25">
      <c r="A10" s="4"/>
      <c r="B10" s="32" t="s">
        <v>6</v>
      </c>
      <c r="C10" s="35">
        <v>2023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</row>
    <row r="11" spans="1:80" s="11" customFormat="1" ht="16.149999999999999" customHeight="1" x14ac:dyDescent="0.25">
      <c r="B11" s="34" t="s">
        <v>7</v>
      </c>
      <c r="C11" s="35" t="s">
        <v>8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</row>
    <row r="12" spans="1:80" s="31" customFormat="1" ht="14.45" hidden="1" customHeight="1" x14ac:dyDescent="0.25">
      <c r="A12" s="27"/>
      <c r="B12" s="52" t="s">
        <v>9</v>
      </c>
      <c r="C12" s="47" t="s">
        <v>10</v>
      </c>
      <c r="D12" s="47" t="s">
        <v>11</v>
      </c>
      <c r="E12" s="47" t="s">
        <v>12</v>
      </c>
      <c r="F12" s="47" t="s">
        <v>13</v>
      </c>
      <c r="G12" s="47" t="str">
        <f>CONCATENATE("1","|","RY","|","WEM")</f>
        <v>1|RY|WEM</v>
      </c>
      <c r="H12" s="47" t="str">
        <f>CONCATENATE("0","|",H14,"|","WEM")</f>
        <v>0|2025|WEM</v>
      </c>
      <c r="I12" s="47" t="str">
        <f>CONCATENATE("0","|","2026","|","WEM")</f>
        <v>0|2026|WEM</v>
      </c>
      <c r="J12" s="47" t="str">
        <f>CONCATENATE("0","|","2027","|","WEM")</f>
        <v>0|2027|WEM</v>
      </c>
      <c r="K12" s="47" t="str">
        <f>CONCATENATE("0","|","2028","|","WEM")</f>
        <v>0|2028|WEM</v>
      </c>
      <c r="L12" s="47" t="str">
        <f>CONCATENATE("0","|","2029","|","WEM")</f>
        <v>0|2029|WEM</v>
      </c>
      <c r="M12" s="47" t="str">
        <f>CONCATENATE("0","|",M14,"|","WEM")</f>
        <v>0|2030|WEM</v>
      </c>
      <c r="N12" s="47" t="str">
        <f>CONCATENATE("0","|","2031","|","WEM")</f>
        <v>0|2031|WEM</v>
      </c>
      <c r="O12" s="47" t="str">
        <f>CONCATENATE("0","|","2032","|","WEM")</f>
        <v>0|2032|WEM</v>
      </c>
      <c r="P12" s="47" t="str">
        <f>CONCATENATE("0","|","2033","|","WEM")</f>
        <v>0|2033|WEM</v>
      </c>
      <c r="Q12" s="47" t="str">
        <f>CONCATENATE("0","|","2034","|","WEM")</f>
        <v>0|2034|WEM</v>
      </c>
      <c r="R12" s="47" t="str">
        <f>CONCATENATE("0","|",R14,"|","WEM")</f>
        <v>0|2035|WEM</v>
      </c>
      <c r="S12" s="47" t="str">
        <f>CONCATENATE("0","|","2036","|","WEM")</f>
        <v>0|2036|WEM</v>
      </c>
      <c r="T12" s="47" t="str">
        <f>CONCATENATE("0","|","2037","|","WEM")</f>
        <v>0|2037|WEM</v>
      </c>
      <c r="U12" s="47" t="str">
        <f>CONCATENATE("0","|","2038","|","WEM")</f>
        <v>0|2038|WEM</v>
      </c>
      <c r="V12" s="47" t="str">
        <f>CONCATENATE("0","|","2039","|","WEM")</f>
        <v>0|2039|WEM</v>
      </c>
      <c r="W12" s="47" t="str">
        <f>CONCATENATE("0","|",W14,"|","WEM")</f>
        <v>0|2040|WEM</v>
      </c>
      <c r="X12" s="47" t="str">
        <f>CONCATENATE("0","|","2041","|","WEM")</f>
        <v>0|2041|WEM</v>
      </c>
      <c r="Y12" s="47" t="str">
        <f>CONCATENATE("0","|","2042","|","WEM")</f>
        <v>0|2042|WEM</v>
      </c>
      <c r="Z12" s="47" t="str">
        <f>CONCATENATE("0","|","2043","|","WEM")</f>
        <v>0|2043|WEM</v>
      </c>
      <c r="AA12" s="47" t="str">
        <f>CONCATENATE("0","|","2044","|","WEM")</f>
        <v>0|2044|WEM</v>
      </c>
      <c r="AB12" s="47" t="str">
        <f>CONCATENATE("0","|",AB14,"|","WEM")</f>
        <v>0|2045|WEM</v>
      </c>
      <c r="AC12" s="47" t="str">
        <f>CONCATENATE("0","|","2046","|","WEM")</f>
        <v>0|2046|WEM</v>
      </c>
      <c r="AD12" s="47" t="str">
        <f>CONCATENATE("0","|","2047","|","WEM")</f>
        <v>0|2047|WEM</v>
      </c>
      <c r="AE12" s="47" t="str">
        <f>CONCATENATE("0","|","2048","|","WEM")</f>
        <v>0|2048|WEM</v>
      </c>
      <c r="AF12" s="47" t="str">
        <f>CONCATENATE("0","|","2049","|","WEM")</f>
        <v>0|2049|WEM</v>
      </c>
      <c r="AG12" s="47" t="str">
        <f>CONCATENATE("0","|","2050","|","WEM")</f>
        <v>0|2050|WEM</v>
      </c>
      <c r="AH12" s="47" t="str">
        <f>CONCATENATE("1","|","RY","|","WAM")</f>
        <v>1|RY|WAM</v>
      </c>
      <c r="AI12" s="47" t="str">
        <f>CONCATENATE("0","|",AI14,"|","WAM")</f>
        <v>0|2025|WAM</v>
      </c>
      <c r="AJ12" s="47" t="str">
        <f>CONCATENATE("0","|","2026","|","WAM")</f>
        <v>0|2026|WAM</v>
      </c>
      <c r="AK12" s="47" t="str">
        <f>CONCATENATE("0","|","2027","|","WAM")</f>
        <v>0|2027|WAM</v>
      </c>
      <c r="AL12" s="47" t="str">
        <f>CONCATENATE("0","|","2028","|","WAM")</f>
        <v>0|2028|WAM</v>
      </c>
      <c r="AM12" s="47" t="str">
        <f>CONCATENATE("0","|","2029","|","WAM")</f>
        <v>0|2029|WAM</v>
      </c>
      <c r="AN12" s="47" t="str">
        <f>CONCATENATE("0","|",AN14,"|","WAM")</f>
        <v>0|2030|WAM</v>
      </c>
      <c r="AO12" s="47" t="str">
        <f>CONCATENATE("0","|","2031","|","WAM")</f>
        <v>0|2031|WAM</v>
      </c>
      <c r="AP12" s="47" t="str">
        <f>CONCATENATE("0","|","2032","|","WAM")</f>
        <v>0|2032|WAM</v>
      </c>
      <c r="AQ12" s="47" t="str">
        <f>CONCATENATE("0","|","2033","|","WAM")</f>
        <v>0|2033|WAM</v>
      </c>
      <c r="AR12" s="47" t="str">
        <f>CONCATENATE("0","|","2034","|","WAM")</f>
        <v>0|2034|WAM</v>
      </c>
      <c r="AS12" s="47" t="str">
        <f>CONCATENATE("0","|",AS14,"|","WAM")</f>
        <v>0|2035|WAM</v>
      </c>
      <c r="AT12" s="47" t="str">
        <f>CONCATENATE("0","|","2036","|","WAM")</f>
        <v>0|2036|WAM</v>
      </c>
      <c r="AU12" s="47" t="str">
        <f>CONCATENATE("0","|","2037","|","WAM")</f>
        <v>0|2037|WAM</v>
      </c>
      <c r="AV12" s="47" t="str">
        <f>CONCATENATE("0","|","2038","|","WAM")</f>
        <v>0|2038|WAM</v>
      </c>
      <c r="AW12" s="47" t="str">
        <f>CONCATENATE("0","|","2039","|","WAM")</f>
        <v>0|2039|WAM</v>
      </c>
      <c r="AX12" s="47" t="str">
        <f>CONCATENATE("0","|",AX14,"|","WAM")</f>
        <v>0|2040|WAM</v>
      </c>
      <c r="AY12" s="47" t="str">
        <f>CONCATENATE("0","|","2041","|","WAM")</f>
        <v>0|2041|WAM</v>
      </c>
      <c r="AZ12" s="47" t="str">
        <f>CONCATENATE("0","|","2042","|","WAM")</f>
        <v>0|2042|WAM</v>
      </c>
      <c r="BA12" s="47" t="str">
        <f>CONCATENATE("0","|","2043","|","WAM")</f>
        <v>0|2043|WAM</v>
      </c>
      <c r="BB12" s="47" t="str">
        <f>CONCATENATE("0","|","2044","|","WAM")</f>
        <v>0|2044|WAM</v>
      </c>
      <c r="BC12" s="47" t="str">
        <f>CONCATENATE("0","|",BC14,"|","WAM")</f>
        <v>0|2045|WAM</v>
      </c>
      <c r="BD12" s="47" t="str">
        <f>CONCATENATE("0","|","2046","|","WAM")</f>
        <v>0|2046|WAM</v>
      </c>
      <c r="BE12" s="47" t="str">
        <f>CONCATENATE("0","|","2047","|","WAM")</f>
        <v>0|2047|WAM</v>
      </c>
      <c r="BF12" s="47" t="str">
        <f>CONCATENATE("0","|","2048","|","WAM")</f>
        <v>0|2048|WAM</v>
      </c>
      <c r="BG12" s="47" t="str">
        <f>CONCATENATE("0","|","2049","|","WAM")</f>
        <v>0|2049|WAM</v>
      </c>
      <c r="BH12" s="47" t="str">
        <f>CONCATENATE("0","|","2050","|","WAM")</f>
        <v>0|2050|WAM</v>
      </c>
      <c r="BI12" s="47" t="s">
        <v>14</v>
      </c>
      <c r="BJ12" s="28"/>
      <c r="BK12" s="27"/>
      <c r="BL12" s="27"/>
      <c r="BM12" s="27"/>
      <c r="BN12" s="27"/>
      <c r="BO12" s="27"/>
      <c r="BP12" s="27"/>
      <c r="BQ12" s="27"/>
      <c r="BR12" s="27"/>
      <c r="BS12" s="29"/>
      <c r="BT12" s="29"/>
      <c r="BU12" s="29"/>
      <c r="BV12" s="29"/>
      <c r="BW12" s="29"/>
      <c r="BX12" s="29"/>
      <c r="BY12" s="29"/>
      <c r="BZ12" s="29"/>
      <c r="CA12" s="29"/>
      <c r="CB12" s="30"/>
    </row>
    <row r="13" spans="1:80" ht="21" customHeight="1" x14ac:dyDescent="0.25">
      <c r="A13" s="4"/>
      <c r="B13" s="65" t="s">
        <v>15</v>
      </c>
      <c r="C13" s="67" t="s">
        <v>10</v>
      </c>
      <c r="D13" s="67" t="s">
        <v>16</v>
      </c>
      <c r="E13" s="67" t="s">
        <v>17</v>
      </c>
      <c r="F13" s="67" t="s">
        <v>18</v>
      </c>
      <c r="G13" s="61" t="s">
        <v>19</v>
      </c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3"/>
      <c r="AH13" s="61" t="s">
        <v>20</v>
      </c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3"/>
      <c r="BI13" s="23"/>
      <c r="BJ13" s="5"/>
      <c r="BK13" s="4"/>
      <c r="BL13" s="4"/>
      <c r="BM13" s="4"/>
      <c r="BN13" s="4"/>
      <c r="BO13" s="4"/>
      <c r="BP13" s="4"/>
      <c r="BQ13" s="4"/>
      <c r="BR13" s="4"/>
      <c r="BS13" s="12"/>
      <c r="BT13" s="12"/>
      <c r="BU13" s="12"/>
      <c r="BV13" s="12"/>
      <c r="BW13" s="12"/>
      <c r="BX13" s="12"/>
      <c r="BY13" s="12"/>
      <c r="BZ13" s="12"/>
      <c r="CA13" s="12"/>
      <c r="CB13" s="13"/>
    </row>
    <row r="14" spans="1:80" s="31" customFormat="1" ht="57.6" customHeight="1" x14ac:dyDescent="0.25">
      <c r="A14" s="27"/>
      <c r="B14" s="66"/>
      <c r="C14" s="68"/>
      <c r="D14" s="68"/>
      <c r="E14" s="69"/>
      <c r="F14" s="69"/>
      <c r="G14" s="26" t="s">
        <v>21</v>
      </c>
      <c r="H14" s="26">
        <v>2025</v>
      </c>
      <c r="I14" s="26" t="s">
        <v>22</v>
      </c>
      <c r="J14" s="26" t="s">
        <v>23</v>
      </c>
      <c r="K14" s="26" t="s">
        <v>24</v>
      </c>
      <c r="L14" s="26" t="s">
        <v>25</v>
      </c>
      <c r="M14" s="26">
        <v>2030</v>
      </c>
      <c r="N14" s="26" t="s">
        <v>26</v>
      </c>
      <c r="O14" s="26" t="s">
        <v>27</v>
      </c>
      <c r="P14" s="26" t="s">
        <v>28</v>
      </c>
      <c r="Q14" s="26" t="s">
        <v>29</v>
      </c>
      <c r="R14" s="26">
        <v>2035</v>
      </c>
      <c r="S14" s="26" t="s">
        <v>30</v>
      </c>
      <c r="T14" s="26" t="s">
        <v>31</v>
      </c>
      <c r="U14" s="26" t="s">
        <v>32</v>
      </c>
      <c r="V14" s="26" t="s">
        <v>33</v>
      </c>
      <c r="W14" s="26">
        <v>2040</v>
      </c>
      <c r="X14" s="26" t="s">
        <v>118</v>
      </c>
      <c r="Y14" s="26" t="s">
        <v>119</v>
      </c>
      <c r="Z14" s="26" t="s">
        <v>120</v>
      </c>
      <c r="AA14" s="26" t="s">
        <v>121</v>
      </c>
      <c r="AB14" s="26">
        <v>2045</v>
      </c>
      <c r="AC14" s="26" t="s">
        <v>122</v>
      </c>
      <c r="AD14" s="26" t="s">
        <v>123</v>
      </c>
      <c r="AE14" s="26" t="s">
        <v>124</v>
      </c>
      <c r="AF14" s="26" t="s">
        <v>125</v>
      </c>
      <c r="AG14" s="26">
        <v>2050</v>
      </c>
      <c r="AH14" s="26" t="str">
        <f>FME_T2_RY_WEM</f>
        <v>Select base year</v>
      </c>
      <c r="AI14" s="26">
        <v>2025</v>
      </c>
      <c r="AJ14" s="26" t="s">
        <v>22</v>
      </c>
      <c r="AK14" s="26" t="s">
        <v>23</v>
      </c>
      <c r="AL14" s="26" t="s">
        <v>24</v>
      </c>
      <c r="AM14" s="26" t="s">
        <v>25</v>
      </c>
      <c r="AN14" s="26">
        <v>2030</v>
      </c>
      <c r="AO14" s="26" t="s">
        <v>26</v>
      </c>
      <c r="AP14" s="26" t="s">
        <v>27</v>
      </c>
      <c r="AQ14" s="26" t="s">
        <v>28</v>
      </c>
      <c r="AR14" s="26" t="s">
        <v>29</v>
      </c>
      <c r="AS14" s="26">
        <v>2035</v>
      </c>
      <c r="AT14" s="26" t="s">
        <v>30</v>
      </c>
      <c r="AU14" s="26" t="s">
        <v>31</v>
      </c>
      <c r="AV14" s="26" t="s">
        <v>32</v>
      </c>
      <c r="AW14" s="26" t="s">
        <v>33</v>
      </c>
      <c r="AX14" s="26">
        <v>2040</v>
      </c>
      <c r="AY14" s="26" t="s">
        <v>118</v>
      </c>
      <c r="AZ14" s="26" t="s">
        <v>119</v>
      </c>
      <c r="BA14" s="26" t="s">
        <v>120</v>
      </c>
      <c r="BB14" s="26" t="s">
        <v>121</v>
      </c>
      <c r="BC14" s="26">
        <v>2045</v>
      </c>
      <c r="BD14" s="26" t="s">
        <v>122</v>
      </c>
      <c r="BE14" s="26" t="s">
        <v>123</v>
      </c>
      <c r="BF14" s="26" t="s">
        <v>124</v>
      </c>
      <c r="BG14" s="26" t="s">
        <v>125</v>
      </c>
      <c r="BH14" s="26">
        <v>2050</v>
      </c>
      <c r="BI14" s="24" t="s">
        <v>14</v>
      </c>
      <c r="BJ14" s="28"/>
      <c r="BK14" s="27"/>
      <c r="BL14" s="27"/>
      <c r="BM14" s="27"/>
      <c r="BN14" s="27"/>
      <c r="BO14" s="27"/>
      <c r="BP14" s="27"/>
      <c r="BQ14" s="27"/>
      <c r="BR14" s="27"/>
      <c r="BS14" s="29"/>
      <c r="BT14" s="29"/>
      <c r="BU14" s="29"/>
      <c r="BV14" s="29"/>
      <c r="BW14" s="29"/>
      <c r="BX14" s="29"/>
      <c r="BY14" s="29"/>
      <c r="BZ14" s="29"/>
      <c r="CA14" s="29"/>
      <c r="CB14" s="30"/>
    </row>
    <row r="15" spans="1:80" ht="36" x14ac:dyDescent="0.25">
      <c r="A15" s="4"/>
      <c r="B15" s="38" t="s">
        <v>34</v>
      </c>
      <c r="C15" s="39" t="s">
        <v>35</v>
      </c>
      <c r="D15" s="42" t="s">
        <v>36</v>
      </c>
      <c r="E15" s="49"/>
      <c r="F15" s="50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48"/>
      <c r="BJ15" s="5"/>
      <c r="BK15" s="4"/>
      <c r="BL15" s="4"/>
      <c r="BM15" s="4"/>
      <c r="BN15" s="4"/>
      <c r="BO15" s="4"/>
      <c r="BP15" s="4"/>
      <c r="BQ15" s="4"/>
      <c r="BR15" s="4"/>
      <c r="BS15" s="14"/>
      <c r="BT15" s="14"/>
      <c r="BU15" s="14"/>
      <c r="BV15" s="14"/>
      <c r="BW15" s="14"/>
      <c r="BX15" s="14"/>
      <c r="BY15" s="14"/>
      <c r="BZ15" s="14"/>
      <c r="CA15" s="14"/>
      <c r="CB15" s="15"/>
    </row>
    <row r="16" spans="1:80" ht="24" x14ac:dyDescent="0.25">
      <c r="A16" s="4"/>
      <c r="B16" s="38" t="s">
        <v>37</v>
      </c>
      <c r="C16" s="39" t="s">
        <v>38</v>
      </c>
      <c r="D16" s="43" t="s">
        <v>39</v>
      </c>
      <c r="E16" s="3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9"/>
      <c r="BJ16" s="5"/>
      <c r="BK16" s="4"/>
      <c r="BL16" s="4"/>
      <c r="BM16" s="4"/>
      <c r="BN16" s="4"/>
      <c r="BO16" s="4"/>
      <c r="BP16" s="4"/>
      <c r="BQ16" s="4"/>
      <c r="BR16" s="4"/>
      <c r="BS16" s="14"/>
      <c r="BT16" s="14"/>
      <c r="BU16" s="14"/>
      <c r="BV16" s="14"/>
      <c r="BW16" s="14"/>
      <c r="BX16" s="14"/>
      <c r="BY16" s="14"/>
      <c r="BZ16" s="14"/>
      <c r="CA16" s="14"/>
      <c r="CB16" s="15"/>
    </row>
    <row r="17" spans="1:80" x14ac:dyDescent="0.25">
      <c r="A17" s="4"/>
      <c r="B17" s="45" t="s">
        <v>40</v>
      </c>
      <c r="C17" s="39"/>
      <c r="D17" s="41"/>
      <c r="E17" s="3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9"/>
      <c r="BJ17" s="5"/>
      <c r="BK17" s="4"/>
      <c r="BL17" s="4"/>
      <c r="BM17" s="4"/>
      <c r="BN17" s="4"/>
      <c r="BO17" s="4"/>
      <c r="BP17" s="4"/>
      <c r="BQ17" s="4"/>
      <c r="BR17" s="4"/>
      <c r="BS17" s="14"/>
      <c r="BT17" s="14"/>
      <c r="BU17" s="14"/>
      <c r="BV17" s="14"/>
      <c r="BW17" s="14"/>
      <c r="BX17" s="14"/>
      <c r="BY17" s="14"/>
      <c r="BZ17" s="14"/>
      <c r="CA17" s="14"/>
      <c r="CB17" s="15"/>
    </row>
    <row r="18" spans="1:80" x14ac:dyDescent="0.25">
      <c r="A18" s="4"/>
      <c r="B18" s="38" t="s">
        <v>41</v>
      </c>
      <c r="C18" s="39" t="s">
        <v>42</v>
      </c>
      <c r="D18" s="41"/>
      <c r="E18" s="3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9"/>
      <c r="BJ18" s="5"/>
      <c r="BK18" s="4"/>
      <c r="BL18" s="4"/>
      <c r="BM18" s="4"/>
      <c r="BN18" s="4"/>
      <c r="BO18" s="4"/>
      <c r="BP18" s="4"/>
      <c r="BQ18" s="4"/>
      <c r="BR18" s="4"/>
      <c r="BS18" s="14"/>
      <c r="BT18" s="14"/>
      <c r="BU18" s="14"/>
      <c r="BV18" s="14"/>
      <c r="BW18" s="14"/>
      <c r="BX18" s="14"/>
      <c r="BY18" s="14"/>
      <c r="BZ18" s="14"/>
      <c r="CA18" s="14"/>
      <c r="CB18" s="15"/>
    </row>
    <row r="19" spans="1:80" x14ac:dyDescent="0.25">
      <c r="A19" s="4"/>
      <c r="B19" s="38" t="s">
        <v>43</v>
      </c>
      <c r="C19" s="39" t="s">
        <v>42</v>
      </c>
      <c r="D19" s="41"/>
      <c r="E19" s="3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9"/>
      <c r="BJ19" s="5"/>
      <c r="BK19" s="4"/>
      <c r="BL19" s="4"/>
      <c r="BM19" s="4"/>
      <c r="BN19" s="4"/>
      <c r="BO19" s="4"/>
      <c r="BP19" s="4"/>
      <c r="BQ19" s="4"/>
      <c r="BR19" s="4"/>
      <c r="BS19" s="14"/>
      <c r="BT19" s="14"/>
      <c r="BU19" s="14"/>
      <c r="BV19" s="14"/>
      <c r="BW19" s="14"/>
      <c r="BX19" s="14"/>
      <c r="BY19" s="14"/>
      <c r="BZ19" s="14"/>
      <c r="CA19" s="14"/>
      <c r="CB19" s="15"/>
    </row>
    <row r="20" spans="1:80" x14ac:dyDescent="0.25">
      <c r="A20" s="4"/>
      <c r="B20" s="38" t="s">
        <v>44</v>
      </c>
      <c r="C20" s="39" t="s">
        <v>42</v>
      </c>
      <c r="D20" s="41"/>
      <c r="E20" s="3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9"/>
      <c r="BJ20" s="5"/>
      <c r="BK20" s="4"/>
      <c r="BL20" s="4"/>
      <c r="BM20" s="4"/>
      <c r="BN20" s="4"/>
      <c r="BO20" s="4"/>
      <c r="BP20" s="4"/>
      <c r="BQ20" s="4"/>
      <c r="BR20" s="4"/>
      <c r="BS20" s="14"/>
      <c r="BT20" s="14"/>
      <c r="BU20" s="14"/>
      <c r="BV20" s="14"/>
      <c r="BW20" s="14"/>
      <c r="BX20" s="14"/>
      <c r="BY20" s="14"/>
      <c r="BZ20" s="14"/>
      <c r="CA20" s="14"/>
      <c r="CB20" s="15"/>
    </row>
    <row r="21" spans="1:80" x14ac:dyDescent="0.25">
      <c r="A21" s="4"/>
      <c r="B21" s="38" t="s">
        <v>45</v>
      </c>
      <c r="C21" s="39" t="s">
        <v>42</v>
      </c>
      <c r="D21" s="41"/>
      <c r="E21" s="3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9"/>
      <c r="BJ21" s="5"/>
      <c r="BK21" s="4"/>
      <c r="BL21" s="4"/>
      <c r="BM21" s="4"/>
      <c r="BN21" s="4"/>
      <c r="BO21" s="4"/>
      <c r="BP21" s="4"/>
      <c r="BQ21" s="4"/>
      <c r="BR21" s="4"/>
      <c r="BS21" s="14"/>
      <c r="BT21" s="14"/>
      <c r="BU21" s="14"/>
      <c r="BV21" s="14"/>
      <c r="BW21" s="14"/>
      <c r="BX21" s="14"/>
      <c r="BY21" s="14"/>
      <c r="BZ21" s="14"/>
      <c r="CA21" s="14"/>
      <c r="CB21" s="15"/>
    </row>
    <row r="22" spans="1:80" x14ac:dyDescent="0.25">
      <c r="A22" s="4"/>
      <c r="B22" s="38" t="s">
        <v>46</v>
      </c>
      <c r="C22" s="39" t="s">
        <v>42</v>
      </c>
      <c r="D22" s="40"/>
      <c r="E22" s="37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8"/>
      <c r="BJ22" s="5"/>
      <c r="BK22" s="4"/>
      <c r="BL22" s="4"/>
      <c r="BM22" s="4"/>
      <c r="BN22" s="4"/>
      <c r="BO22" s="4"/>
      <c r="BP22" s="4"/>
      <c r="BQ22" s="21"/>
      <c r="BR22" s="21"/>
      <c r="BS22" s="16"/>
      <c r="BT22" s="16"/>
      <c r="BU22" s="16"/>
      <c r="BV22" s="16"/>
      <c r="BW22" s="16"/>
      <c r="BX22" s="16"/>
      <c r="BY22" s="16"/>
      <c r="BZ22" s="16"/>
      <c r="CA22" s="16"/>
      <c r="CB22" s="17"/>
    </row>
    <row r="23" spans="1:80" ht="15" customHeight="1" x14ac:dyDescent="0.25">
      <c r="A23" s="4"/>
      <c r="B23" s="38" t="s">
        <v>47</v>
      </c>
      <c r="C23" s="39" t="s">
        <v>42</v>
      </c>
      <c r="D23" s="41"/>
      <c r="E23" s="36"/>
      <c r="F23" s="6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5"/>
      <c r="BK23" s="4"/>
      <c r="BL23" s="4"/>
      <c r="BM23" s="4"/>
      <c r="BN23" s="4"/>
      <c r="BO23" s="4"/>
      <c r="BP23" s="4"/>
      <c r="BQ23" s="4"/>
      <c r="BR23" s="4"/>
    </row>
    <row r="24" spans="1:80" x14ac:dyDescent="0.25">
      <c r="A24" s="4"/>
      <c r="B24" s="44" t="s">
        <v>48</v>
      </c>
      <c r="C24" s="39"/>
      <c r="D24" s="41"/>
      <c r="E24" s="3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8"/>
      <c r="BJ24" s="5"/>
      <c r="BK24" s="4"/>
      <c r="BL24" s="4"/>
      <c r="BM24" s="4"/>
      <c r="BN24" s="4"/>
      <c r="BO24" s="4"/>
      <c r="BP24" s="4"/>
      <c r="BQ24" s="21"/>
      <c r="BR24" s="21"/>
    </row>
    <row r="25" spans="1:80" x14ac:dyDescent="0.25">
      <c r="A25" s="4"/>
      <c r="B25" s="38"/>
      <c r="C25" s="39"/>
      <c r="D25" s="36"/>
      <c r="E25" s="7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8"/>
      <c r="BJ25" s="5"/>
      <c r="BK25" s="18"/>
      <c r="BL25" s="19"/>
      <c r="BM25" s="19"/>
      <c r="BN25" s="19"/>
      <c r="BO25" s="19"/>
      <c r="BP25" s="19"/>
      <c r="BQ25" s="4"/>
      <c r="BR25" s="4"/>
    </row>
    <row r="26" spans="1:80" x14ac:dyDescent="0.25">
      <c r="A26" s="4"/>
      <c r="B26" s="38"/>
      <c r="C26" s="39"/>
      <c r="D26" s="36"/>
      <c r="E26" s="7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8"/>
      <c r="BJ26" s="5"/>
      <c r="BK26" s="20"/>
      <c r="BL26" s="21"/>
      <c r="BM26" s="21"/>
      <c r="BN26" s="21"/>
      <c r="BO26" s="21"/>
      <c r="BP26" s="21"/>
      <c r="BQ26" s="21"/>
      <c r="BR26" s="21"/>
    </row>
    <row r="27" spans="1:80" x14ac:dyDescent="0.25">
      <c r="A27" s="4"/>
      <c r="B27" s="38"/>
      <c r="C27" s="39"/>
      <c r="D27" s="36"/>
      <c r="E27" s="7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8"/>
      <c r="BJ27" s="5"/>
      <c r="BK27" s="18"/>
      <c r="BL27" s="19"/>
      <c r="BM27" s="19"/>
      <c r="BN27" s="19"/>
      <c r="BO27" s="19"/>
      <c r="BP27" s="19"/>
      <c r="BQ27" s="4"/>
      <c r="BR27" s="4"/>
    </row>
    <row r="28" spans="1:80" x14ac:dyDescent="0.25">
      <c r="A28" s="4"/>
      <c r="B28" s="38"/>
      <c r="C28" s="39"/>
      <c r="D28" s="36"/>
      <c r="E28" s="7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8"/>
      <c r="BJ28" s="5"/>
      <c r="BK28" s="20"/>
      <c r="BL28" s="21"/>
      <c r="BM28" s="21"/>
      <c r="BN28" s="21"/>
      <c r="BO28" s="21"/>
      <c r="BP28" s="21"/>
      <c r="BQ28" s="21"/>
      <c r="BR28" s="21"/>
    </row>
    <row r="29" spans="1:80" x14ac:dyDescent="0.25">
      <c r="A29" s="4"/>
      <c r="B29" s="38"/>
      <c r="C29" s="39"/>
      <c r="D29" s="36"/>
      <c r="E29" s="7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8"/>
      <c r="BJ29" s="5"/>
      <c r="BK29" s="18"/>
      <c r="BL29" s="19"/>
      <c r="BM29" s="19"/>
      <c r="BN29" s="19"/>
      <c r="BO29" s="19"/>
      <c r="BP29" s="19"/>
      <c r="BQ29" s="4"/>
      <c r="BR29" s="4"/>
    </row>
    <row r="30" spans="1:80" x14ac:dyDescent="0.25">
      <c r="A30" s="4"/>
      <c r="B30" s="38"/>
      <c r="C30" s="39"/>
      <c r="D30" s="36"/>
      <c r="E30" s="7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8"/>
      <c r="BJ30" s="5"/>
      <c r="BK30" s="20"/>
      <c r="BL30" s="21"/>
      <c r="BM30" s="21"/>
      <c r="BN30" s="21"/>
      <c r="BO30" s="21"/>
      <c r="BP30" s="21"/>
      <c r="BQ30" s="21"/>
      <c r="BR30" s="21"/>
    </row>
    <row r="31" spans="1:80" x14ac:dyDescent="0.25">
      <c r="A31" s="4"/>
      <c r="B31" s="38"/>
      <c r="C31" s="39"/>
      <c r="D31" s="36"/>
      <c r="E31" s="7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8"/>
      <c r="BJ31" s="5"/>
      <c r="BK31" s="18"/>
      <c r="BL31" s="19"/>
      <c r="BM31" s="19"/>
      <c r="BN31" s="19"/>
      <c r="BO31" s="19"/>
      <c r="BP31" s="19"/>
      <c r="BQ31" s="4"/>
      <c r="BR31" s="4"/>
    </row>
    <row r="32" spans="1:80" x14ac:dyDescent="0.25">
      <c r="A32" s="4"/>
      <c r="B32" s="38"/>
      <c r="C32" s="39"/>
      <c r="D32" s="36"/>
      <c r="E32" s="7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8"/>
      <c r="BJ32" s="5"/>
      <c r="BK32" s="20"/>
      <c r="BL32" s="21"/>
      <c r="BM32" s="21"/>
      <c r="BN32" s="21"/>
      <c r="BO32" s="21"/>
      <c r="BP32" s="21"/>
      <c r="BQ32" s="21"/>
      <c r="BR32" s="21"/>
    </row>
    <row r="33" spans="1:70" x14ac:dyDescent="0.25">
      <c r="A33" s="4"/>
      <c r="B33" s="38"/>
      <c r="C33" s="39"/>
      <c r="D33" s="36"/>
      <c r="E33" s="7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8"/>
      <c r="BJ33" s="5"/>
      <c r="BK33" s="18"/>
      <c r="BL33" s="19"/>
      <c r="BM33" s="19"/>
      <c r="BN33" s="19"/>
      <c r="BO33" s="19"/>
      <c r="BP33" s="19"/>
      <c r="BQ33" s="4"/>
      <c r="BR33" s="4"/>
    </row>
    <row r="34" spans="1:70" x14ac:dyDescent="0.25">
      <c r="A34" s="4"/>
      <c r="B34" s="38"/>
      <c r="C34" s="39"/>
      <c r="D34" s="36"/>
      <c r="E34" s="7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8"/>
      <c r="BJ34" s="5"/>
      <c r="BK34" s="20"/>
      <c r="BL34" s="21"/>
      <c r="BM34" s="21"/>
      <c r="BN34" s="21"/>
      <c r="BO34" s="21"/>
      <c r="BP34" s="21"/>
      <c r="BQ34" s="21"/>
      <c r="BR34" s="21"/>
    </row>
    <row r="35" spans="1:70" x14ac:dyDescent="0.25">
      <c r="A35" s="4"/>
      <c r="B35" s="38"/>
      <c r="C35" s="39"/>
      <c r="D35" s="36"/>
      <c r="E35" s="7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8"/>
      <c r="BJ35" s="5"/>
      <c r="BK35" s="18"/>
      <c r="BL35" s="19"/>
      <c r="BM35" s="19"/>
      <c r="BN35" s="19"/>
      <c r="BO35" s="19"/>
      <c r="BP35" s="19"/>
      <c r="BQ35" s="4"/>
      <c r="BR35" s="4"/>
    </row>
    <row r="36" spans="1:70" x14ac:dyDescent="0.25">
      <c r="A36" s="4"/>
      <c r="B36" s="38"/>
      <c r="C36" s="39"/>
      <c r="D36" s="36"/>
      <c r="E36" s="7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8"/>
      <c r="BJ36" s="5"/>
      <c r="BK36" s="20"/>
      <c r="BL36" s="21"/>
      <c r="BM36" s="21"/>
      <c r="BN36" s="21"/>
      <c r="BO36" s="21"/>
      <c r="BP36" s="21"/>
      <c r="BQ36" s="21"/>
      <c r="BR36" s="21"/>
    </row>
    <row r="37" spans="1:70" x14ac:dyDescent="0.25">
      <c r="A37" s="4"/>
      <c r="B37" s="38"/>
      <c r="C37" s="39"/>
      <c r="D37" s="36"/>
      <c r="E37" s="7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8"/>
      <c r="BJ37" s="5"/>
      <c r="BK37" s="18"/>
      <c r="BL37" s="19"/>
      <c r="BM37" s="19"/>
      <c r="BN37" s="19"/>
      <c r="BO37" s="19"/>
      <c r="BP37" s="19"/>
      <c r="BQ37" s="4"/>
      <c r="BR37" s="4"/>
    </row>
    <row r="38" spans="1:70" x14ac:dyDescent="0.25">
      <c r="A38" s="4"/>
      <c r="B38" s="38"/>
      <c r="C38" s="39"/>
      <c r="D38" s="36"/>
      <c r="E38" s="7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8"/>
      <c r="BJ38" s="5"/>
      <c r="BK38" s="20"/>
      <c r="BL38" s="21"/>
      <c r="BM38" s="21"/>
      <c r="BN38" s="21"/>
      <c r="BO38" s="21"/>
      <c r="BP38" s="21"/>
      <c r="BQ38" s="21"/>
      <c r="BR38" s="21"/>
    </row>
    <row r="39" spans="1:70" x14ac:dyDescent="0.25">
      <c r="A39" s="4"/>
      <c r="B39" s="38"/>
      <c r="C39" s="39"/>
      <c r="D39" s="36"/>
      <c r="E39" s="7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8"/>
      <c r="BJ39" s="5"/>
      <c r="BK39" s="18"/>
      <c r="BL39" s="19"/>
      <c r="BM39" s="19"/>
      <c r="BN39" s="19"/>
      <c r="BO39" s="19"/>
      <c r="BP39" s="19"/>
      <c r="BQ39" s="4"/>
      <c r="BR39" s="4"/>
    </row>
    <row r="40" spans="1:70" x14ac:dyDescent="0.25">
      <c r="A40" s="4"/>
      <c r="B40" s="38"/>
      <c r="C40" s="39"/>
      <c r="D40" s="36"/>
      <c r="E40" s="7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8"/>
      <c r="BJ40" s="5"/>
      <c r="BK40" s="20"/>
      <c r="BL40" s="21"/>
      <c r="BM40" s="21"/>
      <c r="BN40" s="21"/>
      <c r="BO40" s="21"/>
      <c r="BP40" s="21"/>
      <c r="BQ40" s="21"/>
      <c r="BR40" s="21"/>
    </row>
    <row r="41" spans="1:70" x14ac:dyDescent="0.25">
      <c r="A41" s="4"/>
      <c r="B41" s="38"/>
      <c r="C41" s="39"/>
      <c r="D41" s="36"/>
      <c r="E41" s="7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8"/>
      <c r="BJ41" s="5"/>
      <c r="BK41" s="18"/>
      <c r="BL41" s="19"/>
      <c r="BM41" s="19"/>
      <c r="BN41" s="19"/>
      <c r="BO41" s="19"/>
      <c r="BP41" s="19"/>
      <c r="BQ41" s="4"/>
      <c r="BR41" s="4"/>
    </row>
    <row r="42" spans="1:70" x14ac:dyDescent="0.25">
      <c r="A42" s="4"/>
      <c r="B42" s="38"/>
      <c r="C42" s="39"/>
      <c r="D42" s="36"/>
      <c r="E42" s="7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8"/>
      <c r="BJ42" s="5"/>
      <c r="BK42" s="20"/>
      <c r="BL42" s="21"/>
      <c r="BM42" s="21"/>
      <c r="BN42" s="21"/>
      <c r="BO42" s="21"/>
      <c r="BP42" s="21"/>
      <c r="BQ42" s="21"/>
      <c r="BR42" s="21"/>
    </row>
    <row r="43" spans="1:70" x14ac:dyDescent="0.25">
      <c r="A43" s="4"/>
      <c r="B43" s="38"/>
      <c r="C43" s="39"/>
      <c r="D43" s="36"/>
      <c r="E43" s="7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8"/>
      <c r="BJ43" s="5"/>
      <c r="BK43" s="18"/>
      <c r="BL43" s="19"/>
      <c r="BM43" s="19"/>
      <c r="BN43" s="19"/>
      <c r="BO43" s="19"/>
      <c r="BP43" s="19"/>
      <c r="BQ43" s="4"/>
      <c r="BR43" s="4"/>
    </row>
    <row r="44" spans="1:70" x14ac:dyDescent="0.25">
      <c r="A44" s="4"/>
      <c r="B44" s="38"/>
      <c r="C44" s="39"/>
      <c r="D44" s="36"/>
      <c r="E44" s="7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8"/>
      <c r="BJ44" s="5"/>
      <c r="BK44" s="20"/>
      <c r="BL44" s="21"/>
      <c r="BM44" s="21"/>
      <c r="BN44" s="21"/>
      <c r="BO44" s="21"/>
      <c r="BP44" s="21"/>
      <c r="BQ44" s="21"/>
      <c r="BR44" s="21"/>
    </row>
    <row r="45" spans="1:70" x14ac:dyDescent="0.25">
      <c r="A45" s="4"/>
      <c r="B45" s="38"/>
      <c r="C45" s="39"/>
      <c r="D45" s="36"/>
      <c r="E45" s="7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8"/>
      <c r="BJ45" s="5"/>
      <c r="BK45" s="18"/>
      <c r="BL45" s="19"/>
      <c r="BM45" s="19"/>
      <c r="BN45" s="19"/>
      <c r="BO45" s="19"/>
      <c r="BP45" s="19"/>
      <c r="BQ45" s="4"/>
      <c r="BR45" s="4"/>
    </row>
    <row r="46" spans="1:70" x14ac:dyDescent="0.25">
      <c r="A46" s="4"/>
      <c r="B46" s="38"/>
      <c r="C46" s="39"/>
      <c r="D46" s="36"/>
      <c r="E46" s="7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8"/>
      <c r="BJ46" s="5"/>
      <c r="BK46" s="20"/>
      <c r="BL46" s="21"/>
      <c r="BM46" s="21"/>
      <c r="BN46" s="21"/>
      <c r="BO46" s="21"/>
      <c r="BP46" s="21"/>
      <c r="BQ46" s="21"/>
      <c r="BR46" s="21"/>
    </row>
    <row r="47" spans="1:70" x14ac:dyDescent="0.25">
      <c r="A47" s="4"/>
      <c r="B47" s="38"/>
      <c r="C47" s="39"/>
      <c r="D47" s="36"/>
      <c r="E47" s="7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8"/>
      <c r="BJ47" s="5"/>
      <c r="BK47" s="18"/>
      <c r="BL47" s="19"/>
      <c r="BM47" s="19"/>
      <c r="BN47" s="19"/>
      <c r="BO47" s="19"/>
      <c r="BP47" s="19"/>
      <c r="BQ47" s="4"/>
      <c r="BR47" s="4"/>
    </row>
    <row r="48" spans="1:70" x14ac:dyDescent="0.25">
      <c r="A48" s="4"/>
      <c r="B48" s="38"/>
      <c r="C48" s="39"/>
      <c r="D48" s="36"/>
      <c r="E48" s="7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8"/>
      <c r="BJ48" s="5"/>
      <c r="BK48" s="20"/>
      <c r="BL48" s="21"/>
      <c r="BM48" s="21"/>
      <c r="BN48" s="21"/>
      <c r="BO48" s="21"/>
      <c r="BP48" s="21"/>
      <c r="BQ48" s="21"/>
      <c r="BR48" s="21"/>
    </row>
    <row r="49" spans="1:70" x14ac:dyDescent="0.25">
      <c r="A49" s="4"/>
      <c r="B49" s="38"/>
      <c r="C49" s="39"/>
      <c r="D49" s="36"/>
      <c r="E49" s="7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8"/>
      <c r="BJ49" s="5"/>
      <c r="BK49" s="18"/>
      <c r="BL49" s="19"/>
      <c r="BM49" s="19"/>
      <c r="BN49" s="19"/>
      <c r="BO49" s="19"/>
      <c r="BP49" s="19"/>
      <c r="BQ49" s="4"/>
      <c r="BR49" s="4"/>
    </row>
    <row r="50" spans="1:70" x14ac:dyDescent="0.25">
      <c r="A50" s="4"/>
      <c r="B50" s="38"/>
      <c r="C50" s="39"/>
      <c r="D50" s="36"/>
      <c r="E50" s="7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8"/>
      <c r="BJ50" s="5"/>
      <c r="BK50" s="18"/>
      <c r="BL50" s="19"/>
      <c r="BM50" s="19"/>
      <c r="BN50" s="19"/>
      <c r="BO50" s="19"/>
      <c r="BP50" s="19"/>
      <c r="BQ50" s="4"/>
      <c r="BR50" s="4"/>
    </row>
    <row r="51" spans="1:70" x14ac:dyDescent="0.25">
      <c r="A51" s="4"/>
      <c r="B51" s="38"/>
      <c r="C51" s="39"/>
      <c r="D51" s="36"/>
      <c r="E51" s="7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8"/>
      <c r="BJ51" s="5"/>
      <c r="BK51" s="18"/>
      <c r="BL51" s="19"/>
      <c r="BM51" s="19"/>
      <c r="BN51" s="19"/>
      <c r="BO51" s="19"/>
      <c r="BP51" s="19"/>
      <c r="BQ51" s="4"/>
      <c r="BR51" s="4"/>
    </row>
    <row r="52" spans="1:70" x14ac:dyDescent="0.25">
      <c r="A52" s="4"/>
      <c r="B52" s="38"/>
      <c r="C52" s="39"/>
      <c r="D52" s="36"/>
      <c r="E52" s="7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8"/>
      <c r="BJ52" s="5"/>
      <c r="BK52" s="18"/>
      <c r="BL52" s="19"/>
      <c r="BM52" s="19"/>
      <c r="BN52" s="19"/>
      <c r="BO52" s="19"/>
      <c r="BP52" s="19"/>
      <c r="BQ52" s="4"/>
      <c r="BR52" s="4"/>
    </row>
    <row r="53" spans="1:70" x14ac:dyDescent="0.25">
      <c r="A53" s="4"/>
      <c r="B53" s="38"/>
      <c r="C53" s="39"/>
      <c r="D53" s="36"/>
      <c r="E53" s="7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8"/>
      <c r="BJ53" s="5"/>
      <c r="BK53" s="18"/>
      <c r="BL53" s="19"/>
      <c r="BM53" s="19"/>
      <c r="BN53" s="19"/>
      <c r="BO53" s="19"/>
      <c r="BP53" s="19"/>
      <c r="BQ53" s="4"/>
      <c r="BR53" s="4"/>
    </row>
    <row r="54" spans="1:70" x14ac:dyDescent="0.25">
      <c r="A54" s="4"/>
      <c r="B54" s="38"/>
      <c r="C54" s="39"/>
      <c r="D54" s="36"/>
      <c r="E54" s="7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8"/>
      <c r="BJ54" s="5"/>
      <c r="BK54" s="18"/>
      <c r="BL54" s="19"/>
      <c r="BM54" s="19"/>
      <c r="BN54" s="19"/>
      <c r="BO54" s="19"/>
      <c r="BP54" s="19"/>
      <c r="BQ54" s="4"/>
      <c r="BR54" s="4"/>
    </row>
    <row r="55" spans="1:70" x14ac:dyDescent="0.25">
      <c r="A55" s="4"/>
      <c r="B55" s="38"/>
      <c r="C55" s="39"/>
      <c r="D55" s="36"/>
      <c r="E55" s="7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8"/>
      <c r="BJ55" s="5"/>
      <c r="BK55" s="18"/>
      <c r="BL55" s="19"/>
      <c r="BM55" s="19"/>
      <c r="BN55" s="19"/>
      <c r="BO55" s="19"/>
      <c r="BP55" s="19"/>
      <c r="BQ55" s="4"/>
      <c r="BR55" s="4"/>
    </row>
    <row r="56" spans="1:70" x14ac:dyDescent="0.25">
      <c r="A56" s="4"/>
      <c r="B56" s="38"/>
      <c r="C56" s="39"/>
      <c r="D56" s="36"/>
      <c r="E56" s="7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8"/>
      <c r="BJ56" s="5"/>
      <c r="BK56" s="18"/>
      <c r="BL56" s="19"/>
      <c r="BM56" s="19"/>
      <c r="BN56" s="19"/>
      <c r="BO56" s="19"/>
      <c r="BP56" s="19"/>
      <c r="BQ56" s="4"/>
      <c r="BR56" s="4"/>
    </row>
    <row r="57" spans="1:70" x14ac:dyDescent="0.25">
      <c r="A57" s="4"/>
      <c r="B57" s="38"/>
      <c r="C57" s="39"/>
      <c r="D57" s="36"/>
      <c r="E57" s="7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8"/>
      <c r="BJ57" s="5"/>
      <c r="BK57" s="18"/>
      <c r="BL57" s="19"/>
      <c r="BM57" s="19"/>
      <c r="BN57" s="19"/>
      <c r="BO57" s="19"/>
      <c r="BP57" s="19"/>
      <c r="BQ57" s="4"/>
      <c r="BR57" s="4"/>
    </row>
    <row r="58" spans="1:70" x14ac:dyDescent="0.25">
      <c r="A58" s="4"/>
      <c r="B58" s="38"/>
      <c r="C58" s="39"/>
      <c r="D58" s="36"/>
      <c r="E58" s="7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8"/>
      <c r="BJ58" s="5"/>
      <c r="BK58" s="18"/>
      <c r="BL58" s="19"/>
      <c r="BM58" s="19"/>
      <c r="BN58" s="19"/>
      <c r="BO58" s="19"/>
      <c r="BP58" s="19"/>
      <c r="BQ58" s="4"/>
      <c r="BR58" s="4"/>
    </row>
    <row r="59" spans="1:70" x14ac:dyDescent="0.25">
      <c r="A59" s="4"/>
      <c r="B59" s="38"/>
      <c r="C59" s="39"/>
      <c r="D59" s="36"/>
      <c r="E59" s="7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8"/>
      <c r="BJ59" s="5"/>
      <c r="BK59" s="18"/>
      <c r="BL59" s="19"/>
      <c r="BM59" s="19"/>
      <c r="BN59" s="19"/>
      <c r="BO59" s="19"/>
      <c r="BP59" s="19"/>
      <c r="BQ59" s="4"/>
      <c r="BR59" s="4"/>
    </row>
    <row r="60" spans="1:70" x14ac:dyDescent="0.25">
      <c r="A60" s="4"/>
      <c r="B60" s="38"/>
      <c r="C60" s="39"/>
      <c r="D60" s="36"/>
      <c r="E60" s="7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8"/>
      <c r="BJ60" s="5"/>
      <c r="BK60" s="18"/>
      <c r="BL60" s="19"/>
      <c r="BM60" s="19"/>
      <c r="BN60" s="19"/>
      <c r="BO60" s="19"/>
      <c r="BP60" s="19"/>
      <c r="BQ60" s="4"/>
      <c r="BR60" s="4"/>
    </row>
    <row r="61" spans="1:70" x14ac:dyDescent="0.25">
      <c r="A61" s="4"/>
      <c r="B61" s="38"/>
      <c r="C61" s="39"/>
      <c r="D61" s="36"/>
      <c r="E61" s="7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8"/>
      <c r="BJ61" s="5"/>
      <c r="BK61" s="18"/>
      <c r="BL61" s="19"/>
      <c r="BM61" s="19"/>
      <c r="BN61" s="19"/>
      <c r="BO61" s="19"/>
      <c r="BP61" s="19"/>
      <c r="BQ61" s="4"/>
      <c r="BR61" s="4"/>
    </row>
    <row r="62" spans="1:70" x14ac:dyDescent="0.25">
      <c r="A62" s="4"/>
      <c r="B62" s="38"/>
      <c r="C62" s="39"/>
      <c r="D62" s="36"/>
      <c r="E62" s="7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8"/>
      <c r="BJ62" s="5"/>
      <c r="BK62" s="18"/>
      <c r="BL62" s="19"/>
      <c r="BM62" s="19"/>
      <c r="BN62" s="19"/>
      <c r="BO62" s="19"/>
      <c r="BP62" s="19"/>
      <c r="BQ62" s="4"/>
      <c r="BR62" s="4"/>
    </row>
    <row r="63" spans="1:70" x14ac:dyDescent="0.25">
      <c r="A63" s="4"/>
      <c r="B63" s="38"/>
      <c r="C63" s="39"/>
      <c r="D63" s="36"/>
      <c r="E63" s="7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8"/>
      <c r="BJ63" s="5"/>
      <c r="BK63" s="18"/>
      <c r="BL63" s="19"/>
      <c r="BM63" s="19"/>
      <c r="BN63" s="19"/>
      <c r="BO63" s="19"/>
      <c r="BP63" s="19"/>
      <c r="BQ63" s="4"/>
      <c r="BR63" s="4"/>
    </row>
    <row r="64" spans="1:70" x14ac:dyDescent="0.25">
      <c r="A64" s="4"/>
      <c r="B64" s="38"/>
      <c r="C64" s="39"/>
      <c r="D64" s="36"/>
      <c r="E64" s="7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8"/>
      <c r="BJ64" s="5"/>
      <c r="BK64" s="18"/>
      <c r="BL64" s="19"/>
      <c r="BM64" s="19"/>
      <c r="BN64" s="19"/>
      <c r="BO64" s="19"/>
      <c r="BP64" s="19"/>
      <c r="BQ64" s="4"/>
      <c r="BR64" s="4"/>
    </row>
    <row r="65" spans="1:70" x14ac:dyDescent="0.25">
      <c r="A65" s="4"/>
      <c r="B65" s="38"/>
      <c r="C65" s="39"/>
      <c r="D65" s="36"/>
      <c r="E65" s="7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8"/>
      <c r="BJ65" s="5"/>
      <c r="BK65" s="18"/>
      <c r="BL65" s="19"/>
      <c r="BM65" s="19"/>
      <c r="BN65" s="19"/>
      <c r="BO65" s="19"/>
      <c r="BP65" s="19"/>
      <c r="BQ65" s="4"/>
      <c r="BR65" s="4"/>
    </row>
    <row r="66" spans="1:70" x14ac:dyDescent="0.25">
      <c r="A66" s="4"/>
      <c r="B66" s="38"/>
      <c r="C66" s="39"/>
      <c r="D66" s="36"/>
      <c r="E66" s="7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8"/>
      <c r="BJ66" s="5"/>
      <c r="BK66" s="18"/>
      <c r="BL66" s="19"/>
      <c r="BM66" s="19"/>
      <c r="BN66" s="19"/>
      <c r="BO66" s="19"/>
      <c r="BP66" s="19"/>
      <c r="BQ66" s="4"/>
      <c r="BR66" s="4"/>
    </row>
    <row r="67" spans="1:70" x14ac:dyDescent="0.25">
      <c r="A67" s="4"/>
      <c r="B67" s="38"/>
      <c r="C67" s="39"/>
      <c r="D67" s="36"/>
      <c r="E67" s="7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8"/>
      <c r="BJ67" s="5"/>
      <c r="BK67" s="18"/>
      <c r="BL67" s="19"/>
      <c r="BM67" s="19"/>
      <c r="BN67" s="19"/>
      <c r="BO67" s="19"/>
      <c r="BP67" s="19"/>
      <c r="BQ67" s="4"/>
      <c r="BR67" s="4"/>
    </row>
    <row r="68" spans="1:70" x14ac:dyDescent="0.25">
      <c r="A68" s="4"/>
      <c r="B68" s="38"/>
      <c r="C68" s="39"/>
      <c r="D68" s="36"/>
      <c r="E68" s="7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8"/>
      <c r="BJ68" s="5"/>
      <c r="BK68" s="18"/>
      <c r="BL68" s="19"/>
      <c r="BM68" s="19"/>
      <c r="BN68" s="19"/>
      <c r="BO68" s="19"/>
      <c r="BP68" s="19"/>
      <c r="BQ68" s="4"/>
      <c r="BR68" s="4"/>
    </row>
    <row r="69" spans="1:70" x14ac:dyDescent="0.25">
      <c r="A69" s="4"/>
      <c r="B69" s="38"/>
      <c r="C69" s="39"/>
      <c r="D69" s="36"/>
      <c r="E69" s="7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8"/>
      <c r="BJ69" s="5"/>
      <c r="BK69" s="18"/>
      <c r="BL69" s="19"/>
      <c r="BM69" s="19"/>
      <c r="BN69" s="19"/>
      <c r="BO69" s="19"/>
      <c r="BP69" s="19"/>
      <c r="BQ69" s="4"/>
      <c r="BR69" s="4"/>
    </row>
    <row r="70" spans="1:70" x14ac:dyDescent="0.25">
      <c r="A70" s="4"/>
      <c r="B70" s="38"/>
      <c r="C70" s="39"/>
      <c r="D70" s="36"/>
      <c r="E70" s="7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8"/>
      <c r="BJ70" s="5"/>
      <c r="BK70" s="18"/>
      <c r="BL70" s="19"/>
      <c r="BM70" s="19"/>
      <c r="BN70" s="19"/>
      <c r="BO70" s="19"/>
      <c r="BP70" s="19"/>
      <c r="BQ70" s="4"/>
      <c r="BR70" s="4"/>
    </row>
    <row r="71" spans="1:70" x14ac:dyDescent="0.25">
      <c r="A71" s="4"/>
      <c r="B71" s="38"/>
      <c r="C71" s="39"/>
      <c r="D71" s="36"/>
      <c r="E71" s="7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8"/>
      <c r="BJ71" s="5"/>
      <c r="BK71" s="18"/>
      <c r="BL71" s="19"/>
      <c r="BM71" s="19"/>
      <c r="BN71" s="19"/>
      <c r="BO71" s="19"/>
      <c r="BP71" s="19"/>
      <c r="BQ71" s="4"/>
      <c r="BR71" s="4"/>
    </row>
    <row r="72" spans="1:70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20"/>
      <c r="BL72" s="21"/>
      <c r="BM72" s="21"/>
      <c r="BN72" s="21"/>
      <c r="BO72" s="21"/>
      <c r="BP72" s="21"/>
      <c r="BQ72" s="21"/>
      <c r="BR72" s="21"/>
    </row>
    <row r="73" spans="1:70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18"/>
      <c r="BL73" s="19"/>
      <c r="BM73" s="19"/>
      <c r="BN73" s="19"/>
      <c r="BO73" s="19"/>
      <c r="BP73" s="19"/>
      <c r="BQ73" s="19"/>
      <c r="BR73" s="19"/>
    </row>
    <row r="74" spans="1:70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18"/>
      <c r="BL74" s="19"/>
      <c r="BM74" s="19"/>
      <c r="BN74" s="19"/>
      <c r="BO74" s="19"/>
      <c r="BP74" s="19"/>
      <c r="BQ74" s="19"/>
      <c r="BR74" s="19"/>
    </row>
    <row r="75" spans="1:70" ht="11.45" customHeight="1" x14ac:dyDescent="0.25">
      <c r="A75" s="4"/>
      <c r="B75" s="57" t="s">
        <v>127</v>
      </c>
      <c r="C75" s="58" t="s">
        <v>128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18"/>
      <c r="BL75" s="19"/>
      <c r="BM75" s="19"/>
      <c r="BN75" s="19"/>
      <c r="BO75" s="19"/>
      <c r="BP75" s="19"/>
      <c r="BQ75" s="4"/>
      <c r="BR75" s="4"/>
    </row>
    <row r="76" spans="1:70" ht="11.45" customHeight="1" x14ac:dyDescent="0.25">
      <c r="A76" s="4"/>
      <c r="B76" s="57" t="s">
        <v>129</v>
      </c>
      <c r="C76" s="58" t="s">
        <v>128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20"/>
      <c r="BL76" s="21"/>
      <c r="BM76" s="21"/>
      <c r="BN76" s="21"/>
      <c r="BO76" s="21"/>
      <c r="BP76" s="21"/>
      <c r="BQ76" s="21"/>
      <c r="BR76" s="21"/>
    </row>
    <row r="77" spans="1:70" ht="11.45" customHeight="1" x14ac:dyDescent="0.25">
      <c r="A77" s="4"/>
      <c r="B77" s="57" t="s">
        <v>130</v>
      </c>
      <c r="C77" s="59">
        <v>44972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18"/>
      <c r="BL77" s="19"/>
      <c r="BM77" s="19"/>
      <c r="BN77" s="19"/>
      <c r="BO77" s="19"/>
      <c r="BP77" s="19"/>
      <c r="BQ77" s="4"/>
      <c r="BR77" s="4"/>
    </row>
    <row r="78" spans="1:70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20"/>
      <c r="BL78" s="21"/>
      <c r="BM78" s="21"/>
      <c r="BN78" s="21"/>
      <c r="BO78" s="21"/>
      <c r="BP78" s="21"/>
      <c r="BQ78" s="21"/>
      <c r="BR78" s="21"/>
    </row>
    <row r="79" spans="1:70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18"/>
      <c r="BL79" s="19"/>
      <c r="BM79" s="19"/>
      <c r="BN79" s="19"/>
      <c r="BO79" s="19"/>
      <c r="BP79" s="19"/>
      <c r="BQ79" s="4"/>
      <c r="BR79" s="4"/>
    </row>
    <row r="80" spans="1:70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20"/>
      <c r="BL80" s="21"/>
      <c r="BM80" s="21"/>
      <c r="BN80" s="21"/>
      <c r="BO80" s="21"/>
      <c r="BP80" s="21"/>
      <c r="BQ80" s="21"/>
      <c r="BR80" s="21"/>
    </row>
  </sheetData>
  <mergeCells count="8">
    <mergeCell ref="AH13:BH13"/>
    <mergeCell ref="B1:G2"/>
    <mergeCell ref="B13:B14"/>
    <mergeCell ref="C13:C14"/>
    <mergeCell ref="D13:D14"/>
    <mergeCell ref="E13:E14"/>
    <mergeCell ref="F13:F14"/>
    <mergeCell ref="G13:AG13"/>
  </mergeCells>
  <dataValidations count="1">
    <dataValidation type="list" allowBlank="1" showInputMessage="1" showErrorMessage="1" sqref="F15:F71" xr:uid="{00000000-0002-0000-0000-000000000000}">
      <formula1>"Yes, No"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99A9D21E-B279-44E0-81C8-4A67C69EF224}">
            <xm:f>List!$C$1</xm:f>
            <x14:dxf>
              <font>
                <color rgb="FFD00000"/>
              </font>
              <fill>
                <patternFill>
                  <bgColor rgb="FFFFFF99"/>
                </patternFill>
              </fill>
            </x14:dxf>
          </x14:cfRule>
          <xm:sqref>G14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List!$C$1:$C$10</xm:f>
          </x14:formula1>
          <xm:sqref>G14</xm:sqref>
        </x14:dataValidation>
        <x14:dataValidation type="list" allowBlank="1" showInputMessage="1" showErrorMessage="1" xr:uid="{00000000-0002-0000-0000-000001000000}">
          <x14:formula1>
            <xm:f>List!$B$1:$B$33</xm:f>
          </x14:formula1>
          <xm:sqref>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3"/>
  <sheetViews>
    <sheetView workbookViewId="0">
      <selection activeCell="L3" sqref="L3"/>
    </sheetView>
  </sheetViews>
  <sheetFormatPr defaultColWidth="8.7109375" defaultRowHeight="15" x14ac:dyDescent="0.25"/>
  <cols>
    <col min="12" max="12" width="10.5703125" bestFit="1" customWidth="1"/>
  </cols>
  <sheetData>
    <row r="1" spans="1:13" x14ac:dyDescent="0.25">
      <c r="A1" t="s">
        <v>49</v>
      </c>
      <c r="B1" t="s">
        <v>8</v>
      </c>
      <c r="C1" s="53" t="s">
        <v>21</v>
      </c>
      <c r="D1" s="54" t="s">
        <v>126</v>
      </c>
      <c r="H1" s="53" t="s">
        <v>50</v>
      </c>
      <c r="K1" s="31" t="s">
        <v>132</v>
      </c>
    </row>
    <row r="2" spans="1:13" x14ac:dyDescent="0.25">
      <c r="A2" t="s">
        <v>51</v>
      </c>
      <c r="B2" t="s">
        <v>52</v>
      </c>
      <c r="C2" s="55">
        <f t="shared" ref="C2:C10" ca="1" si="0">$F$2-D2</f>
        <v>2023</v>
      </c>
      <c r="D2" s="56">
        <v>0</v>
      </c>
      <c r="E2" s="53" t="s">
        <v>53</v>
      </c>
      <c r="F2" s="55">
        <f ca="1">YEAR(TODAY())</f>
        <v>2023</v>
      </c>
      <c r="H2" s="55" t="s">
        <v>54</v>
      </c>
      <c r="K2" t="s">
        <v>128</v>
      </c>
      <c r="L2" s="60">
        <v>44949</v>
      </c>
      <c r="M2" t="s">
        <v>133</v>
      </c>
    </row>
    <row r="3" spans="1:13" x14ac:dyDescent="0.25">
      <c r="A3" t="s">
        <v>55</v>
      </c>
      <c r="B3" t="s">
        <v>56</v>
      </c>
      <c r="C3" s="55">
        <f t="shared" ca="1" si="0"/>
        <v>2022</v>
      </c>
      <c r="D3" s="56">
        <v>1</v>
      </c>
      <c r="H3" s="55" t="s">
        <v>57</v>
      </c>
    </row>
    <row r="4" spans="1:13" x14ac:dyDescent="0.25">
      <c r="A4" t="s">
        <v>58</v>
      </c>
      <c r="B4" t="s">
        <v>59</v>
      </c>
      <c r="C4" s="55">
        <f t="shared" ca="1" si="0"/>
        <v>2021</v>
      </c>
      <c r="D4" s="56">
        <v>2</v>
      </c>
    </row>
    <row r="5" spans="1:13" x14ac:dyDescent="0.25">
      <c r="A5" t="s">
        <v>60</v>
      </c>
      <c r="B5" t="s">
        <v>61</v>
      </c>
      <c r="C5" s="55">
        <f t="shared" ca="1" si="0"/>
        <v>2020</v>
      </c>
      <c r="D5" s="56">
        <v>3</v>
      </c>
    </row>
    <row r="6" spans="1:13" x14ac:dyDescent="0.25">
      <c r="A6" t="s">
        <v>62</v>
      </c>
      <c r="B6" t="s">
        <v>63</v>
      </c>
      <c r="C6" s="55">
        <f t="shared" ca="1" si="0"/>
        <v>2019</v>
      </c>
      <c r="D6" s="56">
        <v>4</v>
      </c>
    </row>
    <row r="7" spans="1:13" x14ac:dyDescent="0.25">
      <c r="A7" t="s">
        <v>64</v>
      </c>
      <c r="B7" t="s">
        <v>65</v>
      </c>
      <c r="C7" s="55">
        <f t="shared" ca="1" si="0"/>
        <v>2018</v>
      </c>
      <c r="D7" s="56">
        <v>5</v>
      </c>
    </row>
    <row r="8" spans="1:13" x14ac:dyDescent="0.25">
      <c r="A8" t="s">
        <v>66</v>
      </c>
      <c r="B8" t="s">
        <v>67</v>
      </c>
      <c r="C8" s="55">
        <f t="shared" ca="1" si="0"/>
        <v>2017</v>
      </c>
      <c r="D8" s="56">
        <v>6</v>
      </c>
    </row>
    <row r="9" spans="1:13" x14ac:dyDescent="0.25">
      <c r="A9" t="s">
        <v>68</v>
      </c>
      <c r="B9" t="s">
        <v>69</v>
      </c>
      <c r="C9" s="55">
        <f t="shared" ca="1" si="0"/>
        <v>2016</v>
      </c>
      <c r="D9" s="56">
        <v>7</v>
      </c>
    </row>
    <row r="10" spans="1:13" x14ac:dyDescent="0.25">
      <c r="A10" t="s">
        <v>70</v>
      </c>
      <c r="B10" t="s">
        <v>71</v>
      </c>
      <c r="C10" s="55">
        <f t="shared" ca="1" si="0"/>
        <v>2015</v>
      </c>
      <c r="D10" s="56">
        <v>8</v>
      </c>
    </row>
    <row r="11" spans="1:13" x14ac:dyDescent="0.25">
      <c r="A11" t="s">
        <v>72</v>
      </c>
      <c r="B11" t="s">
        <v>73</v>
      </c>
    </row>
    <row r="12" spans="1:13" x14ac:dyDescent="0.25">
      <c r="A12" t="s">
        <v>74</v>
      </c>
      <c r="B12" t="s">
        <v>75</v>
      </c>
    </row>
    <row r="13" spans="1:13" x14ac:dyDescent="0.25">
      <c r="A13" t="s">
        <v>76</v>
      </c>
      <c r="B13" t="s">
        <v>77</v>
      </c>
    </row>
    <row r="14" spans="1:13" x14ac:dyDescent="0.25">
      <c r="A14" t="s">
        <v>78</v>
      </c>
      <c r="B14" t="s">
        <v>79</v>
      </c>
    </row>
    <row r="15" spans="1:13" x14ac:dyDescent="0.25">
      <c r="A15" t="s">
        <v>80</v>
      </c>
      <c r="B15" t="s">
        <v>81</v>
      </c>
    </row>
    <row r="16" spans="1:13" x14ac:dyDescent="0.25">
      <c r="A16" t="s">
        <v>82</v>
      </c>
      <c r="B16" t="s">
        <v>83</v>
      </c>
    </row>
    <row r="17" spans="1:2" x14ac:dyDescent="0.25">
      <c r="A17" t="s">
        <v>84</v>
      </c>
      <c r="B17" t="s">
        <v>85</v>
      </c>
    </row>
    <row r="18" spans="1:2" x14ac:dyDescent="0.25">
      <c r="A18" t="s">
        <v>86</v>
      </c>
      <c r="B18" t="s">
        <v>87</v>
      </c>
    </row>
    <row r="19" spans="1:2" x14ac:dyDescent="0.25">
      <c r="A19" t="s">
        <v>88</v>
      </c>
      <c r="B19" t="s">
        <v>89</v>
      </c>
    </row>
    <row r="20" spans="1:2" x14ac:dyDescent="0.25">
      <c r="A20" t="s">
        <v>90</v>
      </c>
      <c r="B20" t="s">
        <v>91</v>
      </c>
    </row>
    <row r="21" spans="1:2" x14ac:dyDescent="0.25">
      <c r="A21" t="s">
        <v>92</v>
      </c>
      <c r="B21" t="s">
        <v>93</v>
      </c>
    </row>
    <row r="22" spans="1:2" x14ac:dyDescent="0.25">
      <c r="A22" t="s">
        <v>94</v>
      </c>
      <c r="B22" t="s">
        <v>95</v>
      </c>
    </row>
    <row r="23" spans="1:2" x14ac:dyDescent="0.25">
      <c r="A23" t="s">
        <v>96</v>
      </c>
      <c r="B23" t="s">
        <v>97</v>
      </c>
    </row>
    <row r="24" spans="1:2" x14ac:dyDescent="0.25">
      <c r="A24" t="s">
        <v>98</v>
      </c>
      <c r="B24" t="s">
        <v>99</v>
      </c>
    </row>
    <row r="25" spans="1:2" x14ac:dyDescent="0.25">
      <c r="A25" t="s">
        <v>100</v>
      </c>
      <c r="B25" t="s">
        <v>101</v>
      </c>
    </row>
    <row r="26" spans="1:2" x14ac:dyDescent="0.25">
      <c r="A26" t="s">
        <v>102</v>
      </c>
      <c r="B26" t="s">
        <v>103</v>
      </c>
    </row>
    <row r="27" spans="1:2" x14ac:dyDescent="0.25">
      <c r="A27" t="s">
        <v>104</v>
      </c>
      <c r="B27" t="s">
        <v>105</v>
      </c>
    </row>
    <row r="28" spans="1:2" x14ac:dyDescent="0.25">
      <c r="A28" t="s">
        <v>106</v>
      </c>
      <c r="B28" t="s">
        <v>107</v>
      </c>
    </row>
    <row r="29" spans="1:2" x14ac:dyDescent="0.25">
      <c r="A29" t="s">
        <v>108</v>
      </c>
      <c r="B29" t="s">
        <v>109</v>
      </c>
    </row>
    <row r="30" spans="1:2" x14ac:dyDescent="0.25">
      <c r="A30" t="s">
        <v>110</v>
      </c>
      <c r="B30" t="s">
        <v>111</v>
      </c>
    </row>
    <row r="31" spans="1:2" x14ac:dyDescent="0.25">
      <c r="A31" t="s">
        <v>112</v>
      </c>
      <c r="B31" t="s">
        <v>113</v>
      </c>
    </row>
    <row r="32" spans="1:2" x14ac:dyDescent="0.25">
      <c r="A32" t="s">
        <v>114</v>
      </c>
      <c r="B32" t="s">
        <v>115</v>
      </c>
    </row>
    <row r="33" spans="1:2" x14ac:dyDescent="0.25">
      <c r="A33" t="s">
        <v>116</v>
      </c>
      <c r="B33" t="s">
        <v>117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A33436CED8E44CA3A800A4022C8605" ma:contentTypeVersion="4" ma:contentTypeDescription="Create a new document." ma:contentTypeScope="" ma:versionID="c1ef59f1f90eedadc72cdf54e3bdce40">
  <xsd:schema xmlns:xsd="http://www.w3.org/2001/XMLSchema" xmlns:xs="http://www.w3.org/2001/XMLSchema" xmlns:p="http://schemas.microsoft.com/office/2006/metadata/properties" xmlns:ns2="b0439770-cc62-48d3-8e30-712700f159e3" targetNamespace="http://schemas.microsoft.com/office/2006/metadata/properties" ma:root="true" ma:fieldsID="866cc3a91d453726343f420a386acae6" ns2:_="">
    <xsd:import namespace="b0439770-cc62-48d3-8e30-712700f15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39770-cc62-48d3-8e30-712700f159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6A35F6-277B-4359-B226-447A3F5FDC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D8DD92-690B-4EFD-9EDF-ACB4E2A46C1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CA089EA-3684-4E79-8096-690DBF6413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439770-cc62-48d3-8e30-712700f159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T2</vt:lpstr>
      <vt:lpstr>List</vt:lpstr>
      <vt:lpstr>FME_T2</vt:lpstr>
      <vt:lpstr>FME_T2_RY_WAM</vt:lpstr>
      <vt:lpstr>FME_T2_RY_WEM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Esparrago</dc:creator>
  <cp:keywords/>
  <dc:description/>
  <cp:lastModifiedBy>Javier Esparrago</cp:lastModifiedBy>
  <cp:revision/>
  <dcterms:created xsi:type="dcterms:W3CDTF">2020-10-20T20:08:59Z</dcterms:created>
  <dcterms:modified xsi:type="dcterms:W3CDTF">2023-02-15T16:55:17Z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0x0101001DA33436CED8E44CA3A800A4022C8605</vt:lpwstr>
  </property>
  <property fmtid="{D5CDD505-2E9C-101B-9397-08002B2CF9AE}" pid="3" name="ESRI_WORKBOOK_ID">
    <vt:lpwstr>9e6fb530d9fc474ba6134ba4bf116aad</vt:lpwstr>
  </property>
</Properties>
</file>